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LAN ANH\4.NAM 2024\4.CHE DO CHINH SACH\KY 3_NAM 2024\SINH VIEN_KIEMDO\"/>
    </mc:Choice>
  </mc:AlternateContent>
  <xr:revisionPtr revIDLastSave="0" documentId="13_ncr:1_{44443BB7-9595-4993-8456-10032A9E47C5}" xr6:coauthVersionLast="47" xr6:coauthVersionMax="47" xr10:uidLastSave="{00000000-0000-0000-0000-000000000000}"/>
  <bookViews>
    <workbookView xWindow="-120" yWindow="-120" windowWidth="29040" windowHeight="15720" tabRatio="856" xr2:uid="{00000000-000D-0000-FFFF-FFFF00000000}"/>
  </bookViews>
  <sheets>
    <sheet name="KY3_2024_NĐ81_Hop" sheetId="68" r:id="rId1"/>
    <sheet name="BTH_NĐ81" sheetId="31" r:id="rId2"/>
  </sheets>
  <definedNames>
    <definedName name="_xlnm._FilterDatabase" localSheetId="0" hidden="1">KY3_2024_NĐ81_Hop!$A$7:$O$139</definedName>
    <definedName name="_xlnm.Print_Area" localSheetId="1">BTH_NĐ81!$A$1:$M$26</definedName>
    <definedName name="_xlnm.Print_Area" localSheetId="0">KY3_2024_NĐ81_Hop!$A$1:$O$139</definedName>
    <definedName name="_xlnm.Print_Titles" localSheetId="0">KY3_2024_NĐ81_Hop!$7:$7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31" l="1"/>
  <c r="K19" i="31"/>
  <c r="E18" i="31"/>
  <c r="E9" i="31" l="1"/>
  <c r="H20" i="31"/>
  <c r="F20" i="31"/>
  <c r="D20" i="31"/>
  <c r="C19" i="31"/>
  <c r="E19" i="31" s="1"/>
  <c r="C18" i="31"/>
  <c r="D13" i="31"/>
  <c r="J19" i="31"/>
  <c r="I19" i="31" l="1"/>
  <c r="G19" i="31"/>
  <c r="K20" i="31" s="1"/>
  <c r="A19" i="31" l="1"/>
  <c r="H13" i="31"/>
  <c r="E12" i="31"/>
  <c r="I12" i="31" s="1"/>
  <c r="J12" i="31" l="1"/>
  <c r="G12" i="31"/>
  <c r="K12" i="31" s="1"/>
  <c r="D11" i="31" l="1"/>
  <c r="F10" i="31"/>
  <c r="F13" i="31"/>
  <c r="D9" i="31" l="1"/>
  <c r="J11" i="31" l="1"/>
  <c r="E11" i="31"/>
  <c r="E10" i="31"/>
  <c r="G18" i="31" l="1"/>
  <c r="I18" i="31"/>
  <c r="G11" i="31"/>
  <c r="I11" i="31"/>
  <c r="K11" i="31" l="1"/>
  <c r="J18" i="31" l="1"/>
  <c r="J20" i="31" s="1"/>
  <c r="L13" i="31" l="1"/>
  <c r="J9" i="31" l="1"/>
  <c r="I9" i="31"/>
  <c r="G9" i="31"/>
  <c r="K9" i="31" s="1"/>
  <c r="G10" i="31" l="1"/>
  <c r="I10" i="31"/>
  <c r="J10" i="31"/>
  <c r="J13" i="31" s="1"/>
  <c r="K10" i="31" l="1"/>
  <c r="K13" i="31" s="1"/>
  <c r="A10" i="31"/>
  <c r="A11" i="31" s="1"/>
  <c r="A12" i="31" s="1"/>
  <c r="M13" i="31" l="1"/>
  <c r="A18" i="31"/>
</calcChain>
</file>

<file path=xl/sharedStrings.xml><?xml version="1.0" encoding="utf-8"?>
<sst xmlns="http://schemas.openxmlformats.org/spreadsheetml/2006/main" count="1106" uniqueCount="509">
  <si>
    <t>BỘ TÀI CHÍNH</t>
  </si>
  <si>
    <t>Stt</t>
  </si>
  <si>
    <t>MSSV</t>
  </si>
  <si>
    <t>Họ</t>
  </si>
  <si>
    <t>Tên</t>
  </si>
  <si>
    <t>Lớp</t>
  </si>
  <si>
    <t>Đối tượng được miễn, giảm</t>
  </si>
  <si>
    <t>I</t>
  </si>
  <si>
    <t>Con thương, bệnh binh</t>
  </si>
  <si>
    <t>Trang</t>
  </si>
  <si>
    <t>Tâm</t>
  </si>
  <si>
    <t>Linh</t>
  </si>
  <si>
    <t>Cộng:</t>
  </si>
  <si>
    <t xml:space="preserve"> sinh viên</t>
  </si>
  <si>
    <t>II</t>
  </si>
  <si>
    <t>Anh</t>
  </si>
  <si>
    <t>Ngọc</t>
  </si>
  <si>
    <t>III</t>
  </si>
  <si>
    <t>Thảo</t>
  </si>
  <si>
    <t>IV</t>
  </si>
  <si>
    <t>V</t>
  </si>
  <si>
    <t>Thương</t>
  </si>
  <si>
    <t>VI</t>
  </si>
  <si>
    <t>VII</t>
  </si>
  <si>
    <t>VIII</t>
  </si>
  <si>
    <t>IX</t>
  </si>
  <si>
    <t>Người dân tộc, hộ cận nghèo</t>
  </si>
  <si>
    <t>Người dân tộc, hộ nghèo</t>
  </si>
  <si>
    <t>Uyên</t>
  </si>
  <si>
    <t>Nhi</t>
  </si>
  <si>
    <t>Hiền</t>
  </si>
  <si>
    <t>Vy</t>
  </si>
  <si>
    <t>Sơn</t>
  </si>
  <si>
    <t>Nguyễn Thị Thu</t>
  </si>
  <si>
    <t>Giang</t>
  </si>
  <si>
    <t>X</t>
  </si>
  <si>
    <t>MIỄN 100%</t>
  </si>
  <si>
    <t>GIẢM 70%</t>
  </si>
  <si>
    <t>GIẢM 50%</t>
  </si>
  <si>
    <t>STT</t>
  </si>
  <si>
    <t xml:space="preserve">Tổng cộng </t>
  </si>
  <si>
    <t>Số tiền miễn, giảm(đ)</t>
  </si>
  <si>
    <t>Thư</t>
  </si>
  <si>
    <t>Con CBCNVC bị tai nạn lao động, mắc bệnh NN</t>
  </si>
  <si>
    <t xml:space="preserve">Nguyễn Thị </t>
  </si>
  <si>
    <t>Long</t>
  </si>
  <si>
    <t>Bích</t>
  </si>
  <si>
    <t>Phúc</t>
  </si>
  <si>
    <t>Nguyễn Thị Mỹ</t>
  </si>
  <si>
    <t>CỘNG HÒA XÃ HỘI CHỦ NGHĨA VIỆT NAM</t>
  </si>
  <si>
    <t>Độc lập - Tự do - Hạnh phúc</t>
  </si>
  <si>
    <t>Khóa học</t>
  </si>
  <si>
    <t>Mức miễn (đ)</t>
  </si>
  <si>
    <t>Mức giảm (đ)</t>
  </si>
  <si>
    <t>Thúy</t>
  </si>
  <si>
    <t>Nương</t>
  </si>
  <si>
    <t>Ngân</t>
  </si>
  <si>
    <t>Nguyệt</t>
  </si>
  <si>
    <t>Số tiền miễn, giảm (đ)_số chênh lệch HP Nhà trường hỗ trợ</t>
  </si>
  <si>
    <t>Khoa Du lịch</t>
  </si>
  <si>
    <t>Khoa Kế toán - Kiểm toán</t>
  </si>
  <si>
    <t>Khoa Marketing</t>
  </si>
  <si>
    <t>Khoa Ngoại ngữ</t>
  </si>
  <si>
    <t>Khoa Quản trị kinh doanh</t>
  </si>
  <si>
    <t>Khoa Tài chính - Ngân hàng</t>
  </si>
  <si>
    <t>Khoa Kinh tế - Luật</t>
  </si>
  <si>
    <t>Tổng số tiền được miễn, giảm(đ)</t>
  </si>
  <si>
    <t>Tỷ lệ miễn giảm</t>
  </si>
  <si>
    <t>Số TK
 Ngân hàng</t>
  </si>
  <si>
    <t>Hương</t>
  </si>
  <si>
    <t>Nguyễn Thị Thanh</t>
  </si>
  <si>
    <t>Dung</t>
  </si>
  <si>
    <t>Trân</t>
  </si>
  <si>
    <t>Hoa</t>
  </si>
  <si>
    <t>Hân</t>
  </si>
  <si>
    <t>Lê Thị Hoàng</t>
  </si>
  <si>
    <t xml:space="preserve">Sinh viên khuyết tật </t>
  </si>
  <si>
    <t>Chi nhánh</t>
  </si>
  <si>
    <t>Ngân hàng</t>
  </si>
  <si>
    <t>Khoa Thương Mại</t>
  </si>
  <si>
    <t>BIDV</t>
  </si>
  <si>
    <t>Bắc Sài Gòn</t>
  </si>
  <si>
    <t>2121013485</t>
  </si>
  <si>
    <t>Đào Thị Hồng</t>
  </si>
  <si>
    <t>Nhung</t>
  </si>
  <si>
    <t>2121012010</t>
  </si>
  <si>
    <t>2121007289</t>
  </si>
  <si>
    <t>Thuý</t>
  </si>
  <si>
    <t>2121007382</t>
  </si>
  <si>
    <t xml:space="preserve">Nguyễn Hoàng Thục </t>
  </si>
  <si>
    <t>2121011511</t>
  </si>
  <si>
    <t>Nguyễn Thị</t>
  </si>
  <si>
    <t>Hòa</t>
  </si>
  <si>
    <t>2121011712</t>
  </si>
  <si>
    <t>Huỳnh Minh</t>
  </si>
  <si>
    <t>2121003447</t>
  </si>
  <si>
    <t>Nguyễn Lê Kiều</t>
  </si>
  <si>
    <t>CLC_21DMA01</t>
  </si>
  <si>
    <t>2121011512</t>
  </si>
  <si>
    <t>Lý Tú</t>
  </si>
  <si>
    <t>Nguyên</t>
  </si>
  <si>
    <t>2121000317</t>
  </si>
  <si>
    <t>Trần Thị Như</t>
  </si>
  <si>
    <t>CLC_21DMC04</t>
  </si>
  <si>
    <t>2121001633</t>
  </si>
  <si>
    <t>Trịnh Thị</t>
  </si>
  <si>
    <t>Tuyết</t>
  </si>
  <si>
    <t>2121001685</t>
  </si>
  <si>
    <t>Chơ Liêng K'</t>
  </si>
  <si>
    <t>Chen</t>
  </si>
  <si>
    <t>2121013187</t>
  </si>
  <si>
    <t>Phạm Hoàng Xuân</t>
  </si>
  <si>
    <t xml:space="preserve"> Mừng</t>
  </si>
  <si>
    <t>CLC_21DQT01</t>
  </si>
  <si>
    <t>2121008640</t>
  </si>
  <si>
    <t>Trần Thị Mỹ</t>
  </si>
  <si>
    <t>Thơm</t>
  </si>
  <si>
    <t>2121011509</t>
  </si>
  <si>
    <t>Hà</t>
  </si>
  <si>
    <t>2121004598</t>
  </si>
  <si>
    <t>Đặng Thị Ngọc</t>
  </si>
  <si>
    <t>CLC_21DTC04</t>
  </si>
  <si>
    <t>2121013699</t>
  </si>
  <si>
    <t>Bùi Thị</t>
  </si>
  <si>
    <t>2121002092</t>
  </si>
  <si>
    <t>Hướng Thị Thùy</t>
  </si>
  <si>
    <t>Khoa</t>
  </si>
  <si>
    <t>2121002631</t>
  </si>
  <si>
    <t>Châu Diễm</t>
  </si>
  <si>
    <t>Phương</t>
  </si>
  <si>
    <t>2121002601</t>
  </si>
  <si>
    <t>Quỳnh</t>
  </si>
  <si>
    <t>2121012165</t>
  </si>
  <si>
    <t>Đồng Sỹ Khánh</t>
  </si>
  <si>
    <t>CLC_21DQT05</t>
  </si>
  <si>
    <t>2121012981</t>
  </si>
  <si>
    <t>Nguyễn Vạn</t>
  </si>
  <si>
    <t>Thắng</t>
  </si>
  <si>
    <t>2121011575</t>
  </si>
  <si>
    <t>Nguyễn Thị Huyền</t>
  </si>
  <si>
    <t>Trinh</t>
  </si>
  <si>
    <t>Con Liệt sĩ</t>
  </si>
  <si>
    <t>2121008455</t>
  </si>
  <si>
    <t>Trần Duy</t>
  </si>
  <si>
    <t>2121012725</t>
  </si>
  <si>
    <t>Hà Duyên Việt</t>
  </si>
  <si>
    <t>Hưng</t>
  </si>
  <si>
    <t>Người dân tộc ở thôn/bản đặc biệt khó khăn, xã khu vực III vùng dân tộc và miền núi, xã ĐBKK vùng bãi ngang ven biển hải đảo</t>
  </si>
  <si>
    <t>Tổng cộng :</t>
  </si>
  <si>
    <t>Khóa 21D</t>
  </si>
  <si>
    <t>2121001967</t>
  </si>
  <si>
    <t>Đinh Thị Thanh</t>
  </si>
  <si>
    <t>Sinh viên là người từ 16 tuổi đến 22 tuổi đang học giáo dục đại học văn bằng thứ nhất thuộc đối tượng hưởng trợ cấp xã hội hàng tháng (Mồ côi cả cha lẫn mẹ)</t>
  </si>
  <si>
    <t>Tuyền</t>
  </si>
  <si>
    <t>Trần Thị Thanh</t>
  </si>
  <si>
    <t>Trúc</t>
  </si>
  <si>
    <t>Huy</t>
  </si>
  <si>
    <t>Nguyễn Thị Hồng</t>
  </si>
  <si>
    <t>An</t>
  </si>
  <si>
    <t>Trần Thị Thu</t>
  </si>
  <si>
    <t>Hằng</t>
  </si>
  <si>
    <t>Nga</t>
  </si>
  <si>
    <t>Đức</t>
  </si>
  <si>
    <t>Thùy</t>
  </si>
  <si>
    <t>Lê Thị Hồng</t>
  </si>
  <si>
    <t>Oanh</t>
  </si>
  <si>
    <t>Khánh</t>
  </si>
  <si>
    <t>Liên</t>
  </si>
  <si>
    <t>Thy</t>
  </si>
  <si>
    <t>Tài</t>
  </si>
  <si>
    <t>Phát</t>
  </si>
  <si>
    <t>Minh</t>
  </si>
  <si>
    <t>Hoàng Thị</t>
  </si>
  <si>
    <t>Ái</t>
  </si>
  <si>
    <t>Trần Thu</t>
  </si>
  <si>
    <t>Trần Thị Bảo</t>
  </si>
  <si>
    <t>Hào</t>
  </si>
  <si>
    <t>Hồ Thị Bích</t>
  </si>
  <si>
    <t>Trần Thị</t>
  </si>
  <si>
    <t>Ni</t>
  </si>
  <si>
    <t>Nguyễn Thị Hương</t>
  </si>
  <si>
    <t>Phan Thị Hồng</t>
  </si>
  <si>
    <t>Nguyễn Huỳnh Ngọc</t>
  </si>
  <si>
    <t>Tùng</t>
  </si>
  <si>
    <t>Vũ Thị Thúy</t>
  </si>
  <si>
    <t>Ny</t>
  </si>
  <si>
    <t>Trần Thái</t>
  </si>
  <si>
    <t>Trương Văn</t>
  </si>
  <si>
    <t>Đỗ Thị Thu</t>
  </si>
  <si>
    <t>Lý Hiền</t>
  </si>
  <si>
    <t>Phan Thị Mỹ</t>
  </si>
  <si>
    <t>Võ Ngọc Yến</t>
  </si>
  <si>
    <t>Quách Xuân</t>
  </si>
  <si>
    <t>Châu Thị Kim</t>
  </si>
  <si>
    <t>Lý Thanh</t>
  </si>
  <si>
    <t>Tươi</t>
  </si>
  <si>
    <t>Nguyễn Thị Bé</t>
  </si>
  <si>
    <t>21DTK2</t>
  </si>
  <si>
    <t>21DQT1</t>
  </si>
  <si>
    <t>21DQT4</t>
  </si>
  <si>
    <t>21DQT3</t>
  </si>
  <si>
    <t>21DMC1</t>
  </si>
  <si>
    <t>21DMA1</t>
  </si>
  <si>
    <t>21DMA2</t>
  </si>
  <si>
    <t>21DQH2</t>
  </si>
  <si>
    <t>21DMC2</t>
  </si>
  <si>
    <t>21DLG1</t>
  </si>
  <si>
    <t>21DPF</t>
  </si>
  <si>
    <t>21DHQ2</t>
  </si>
  <si>
    <t>21DHQ1</t>
  </si>
  <si>
    <t>21DKT1</t>
  </si>
  <si>
    <t>21DAC1</t>
  </si>
  <si>
    <t>21DKT2</t>
  </si>
  <si>
    <t>CLC_21DNH02</t>
  </si>
  <si>
    <t>Ngô Khả</t>
  </si>
  <si>
    <t>2121008635</t>
  </si>
  <si>
    <t>IP_21DMA03</t>
  </si>
  <si>
    <t>2121012594</t>
  </si>
  <si>
    <t>2121013086</t>
  </si>
  <si>
    <t>Trần Y Thanh</t>
  </si>
  <si>
    <t>Lương Gia</t>
  </si>
  <si>
    <t>Khóa 22D</t>
  </si>
  <si>
    <t>Hoàng Thế</t>
  </si>
  <si>
    <t>22DEM01</t>
  </si>
  <si>
    <t>CLC_22DTM10</t>
  </si>
  <si>
    <t>2221000276</t>
  </si>
  <si>
    <t>Thi Mộc</t>
  </si>
  <si>
    <t>2221000353</t>
  </si>
  <si>
    <t>CLC_22DMC07</t>
  </si>
  <si>
    <t>2221000377</t>
  </si>
  <si>
    <t>2221000631</t>
  </si>
  <si>
    <t>2221000651</t>
  </si>
  <si>
    <t>Diệp Nhật</t>
  </si>
  <si>
    <t>2221000741</t>
  </si>
  <si>
    <t>Tím</t>
  </si>
  <si>
    <t>2221000779</t>
  </si>
  <si>
    <t>CLC_22DQT03</t>
  </si>
  <si>
    <t>CLC_22DQT02</t>
  </si>
  <si>
    <t>2221000880</t>
  </si>
  <si>
    <t>Nguyễn Hồ Công</t>
  </si>
  <si>
    <t>2221001113</t>
  </si>
  <si>
    <t>Trương Thuỵ Anh</t>
  </si>
  <si>
    <t>2221001230</t>
  </si>
  <si>
    <t>2221001276</t>
  </si>
  <si>
    <t>2221001306</t>
  </si>
  <si>
    <t>Nông Thị Mỹ</t>
  </si>
  <si>
    <t>CLC_22DMC01</t>
  </si>
  <si>
    <t>2221001338</t>
  </si>
  <si>
    <t>Lư Thị Thảo</t>
  </si>
  <si>
    <t>2221001351</t>
  </si>
  <si>
    <t>2221001375</t>
  </si>
  <si>
    <t>2221001396</t>
  </si>
  <si>
    <t>2221001397</t>
  </si>
  <si>
    <t>2221001451</t>
  </si>
  <si>
    <t>2221001512</t>
  </si>
  <si>
    <t>2221001626</t>
  </si>
  <si>
    <t>Hứa Hiền</t>
  </si>
  <si>
    <t>2221001875</t>
  </si>
  <si>
    <t>22DKB01</t>
  </si>
  <si>
    <t>2221002031</t>
  </si>
  <si>
    <t>2221002206</t>
  </si>
  <si>
    <t>2221002321</t>
  </si>
  <si>
    <t>Sử</t>
  </si>
  <si>
    <t>2221002568</t>
  </si>
  <si>
    <t>Lý Quang</t>
  </si>
  <si>
    <t>2221003190</t>
  </si>
  <si>
    <t>Lê Nguyễn Hưng</t>
  </si>
  <si>
    <t>2221003262</t>
  </si>
  <si>
    <t>Ngọc Thị Minh</t>
  </si>
  <si>
    <t>2221003277</t>
  </si>
  <si>
    <t>Đặng Diệu</t>
  </si>
  <si>
    <t>2221003284</t>
  </si>
  <si>
    <t>Lê Ngọc Trang</t>
  </si>
  <si>
    <t>2221003331</t>
  </si>
  <si>
    <t>2221003829</t>
  </si>
  <si>
    <t>Trịnh Thùy</t>
  </si>
  <si>
    <t>CLC_22DKT02</t>
  </si>
  <si>
    <t>2221004027</t>
  </si>
  <si>
    <t>Kiêm Thanh</t>
  </si>
  <si>
    <t>2221004256</t>
  </si>
  <si>
    <t>2221004297</t>
  </si>
  <si>
    <t>2221004892</t>
  </si>
  <si>
    <t>Thái Xuân</t>
  </si>
  <si>
    <t>2221004899</t>
  </si>
  <si>
    <t>Sầm Minh</t>
  </si>
  <si>
    <t>2221004902</t>
  </si>
  <si>
    <t>Triệu Thị Tuyết</t>
  </si>
  <si>
    <t>2221004904</t>
  </si>
  <si>
    <t>H' Oanh</t>
  </si>
  <si>
    <t>Niê</t>
  </si>
  <si>
    <t>22DKS02</t>
  </si>
  <si>
    <t>2221004612</t>
  </si>
  <si>
    <t>Đại học ( khối ngành III: kinh doanh và quản lý, pháp luật)</t>
  </si>
  <si>
    <t>Khối ngành</t>
  </si>
  <si>
    <t>SLSV</t>
  </si>
  <si>
    <t>Mã Thúy</t>
  </si>
  <si>
    <t>KT. HIỆU TRƯỞNG
PHÓ HIỆU TRƯỞNG</t>
  </si>
  <si>
    <t>TRƯỜNG ĐẠI HỌC 
TÀI CHÍNH - MARKETING</t>
  </si>
  <si>
    <t>Mức học phí 1 năm học (đ)</t>
  </si>
  <si>
    <t>22DTH2</t>
  </si>
  <si>
    <t>22DTK1</t>
  </si>
  <si>
    <t>22DAC2</t>
  </si>
  <si>
    <t>2321000361</t>
  </si>
  <si>
    <t>23DTL02</t>
  </si>
  <si>
    <t>22DMA</t>
  </si>
  <si>
    <t>22DQH</t>
  </si>
  <si>
    <t>22DMC1</t>
  </si>
  <si>
    <t>22DMC2</t>
  </si>
  <si>
    <t>2321004506</t>
  </si>
  <si>
    <t>Kiều Ngọc Diễm</t>
  </si>
  <si>
    <t>2321001332</t>
  </si>
  <si>
    <t>TH_23DMC02</t>
  </si>
  <si>
    <t>2321004502</t>
  </si>
  <si>
    <t>Neáng Túch Srây</t>
  </si>
  <si>
    <t>2321001178</t>
  </si>
  <si>
    <t>2321001068</t>
  </si>
  <si>
    <t>TH_23DQT02</t>
  </si>
  <si>
    <t>22DIF</t>
  </si>
  <si>
    <t>2321004513</t>
  </si>
  <si>
    <t>2321002665</t>
  </si>
  <si>
    <t>Lưu Hồng</t>
  </si>
  <si>
    <t>22DPF</t>
  </si>
  <si>
    <t>22DTX</t>
  </si>
  <si>
    <t>2321003125</t>
  </si>
  <si>
    <t>22DTM2</t>
  </si>
  <si>
    <t>22DLG2</t>
  </si>
  <si>
    <t>2321002024</t>
  </si>
  <si>
    <t>Lò Thị Kim Ngọc</t>
  </si>
  <si>
    <t>2321002102</t>
  </si>
  <si>
    <t>Đào Thị Như</t>
  </si>
  <si>
    <t>2321002142</t>
  </si>
  <si>
    <t>2321002420</t>
  </si>
  <si>
    <t>TH_23DLG02</t>
  </si>
  <si>
    <t>22DQT2</t>
  </si>
  <si>
    <t>22DDA1</t>
  </si>
  <si>
    <t>22DDA2</t>
  </si>
  <si>
    <t>22DBH3</t>
  </si>
  <si>
    <t>22DBH1</t>
  </si>
  <si>
    <t>Khóa 23D</t>
  </si>
  <si>
    <t>2321003229</t>
  </si>
  <si>
    <t>Ôn Gia</t>
  </si>
  <si>
    <t>Bảo</t>
  </si>
  <si>
    <t>TH_23DTC04</t>
  </si>
  <si>
    <t>Số tiền miễn, giảm (đ)_Nhà nước cấp bù theo Nghị định số: 81/2021/NĐ-CP</t>
  </si>
  <si>
    <t>Số tiền miễn, giảm (đ)_Nhà nước cấp bù theo Nghị định số 81/2021/NĐ-CP</t>
  </si>
  <si>
    <t>2321004381</t>
  </si>
  <si>
    <t>Bùi Thị Xuân</t>
  </si>
  <si>
    <t>23DKS02</t>
  </si>
  <si>
    <t>2221004003</t>
  </si>
  <si>
    <t>Hoàng Thị Lan</t>
  </si>
  <si>
    <t>Hương</t>
  </si>
  <si>
    <t>VCB</t>
  </si>
  <si>
    <t>Kỳ Đồng</t>
  </si>
  <si>
    <t>2321001544</t>
  </si>
  <si>
    <t>Thành Thị Kim</t>
  </si>
  <si>
    <t>Khuê</t>
  </si>
  <si>
    <t>2321000738</t>
  </si>
  <si>
    <t>Lê Phương</t>
  </si>
  <si>
    <t>Quang</t>
  </si>
  <si>
    <t>IP_23DQT01</t>
  </si>
  <si>
    <t>2321001853</t>
  </si>
  <si>
    <t>Đàm Lưu Ánh</t>
  </si>
  <si>
    <t>23DKB01</t>
  </si>
  <si>
    <t>2121011513</t>
  </si>
  <si>
    <t>Lương Thị Kim</t>
  </si>
  <si>
    <t>Thơ</t>
  </si>
  <si>
    <t>21DKB02</t>
  </si>
  <si>
    <t>2321001871</t>
  </si>
  <si>
    <t>Tạ Mai</t>
  </si>
  <si>
    <t>KỲ ĐỒNG</t>
  </si>
  <si>
    <t>1.</t>
  </si>
  <si>
    <t>Số liệu miễn,  giảm học phí cho sinh viên</t>
  </si>
  <si>
    <t xml:space="preserve">2. </t>
  </si>
  <si>
    <t>8800464305</t>
  </si>
  <si>
    <t>8850462378</t>
  </si>
  <si>
    <t>1024272062</t>
  </si>
  <si>
    <t xml:space="preserve"> Kỳ Đồng</t>
  </si>
  <si>
    <t>1032645428</t>
  </si>
  <si>
    <t>1032753552</t>
  </si>
  <si>
    <t>1032646744</t>
  </si>
  <si>
    <t>8810462875</t>
  </si>
  <si>
    <t>8800464413</t>
  </si>
  <si>
    <t>8890462725</t>
  </si>
  <si>
    <t>8830464410</t>
  </si>
  <si>
    <t>1041744612</t>
  </si>
  <si>
    <t>1024271697</t>
  </si>
  <si>
    <t>Thanh Hoá</t>
  </si>
  <si>
    <t>1024272944</t>
  </si>
  <si>
    <t>Kỳ đồng</t>
  </si>
  <si>
    <t>1032646442</t>
  </si>
  <si>
    <t>1041740778</t>
  </si>
  <si>
    <t>1041745004</t>
  </si>
  <si>
    <t>8820464418</t>
  </si>
  <si>
    <t>8880463225</t>
  </si>
  <si>
    <t>1041743040</t>
  </si>
  <si>
    <t>1024272756</t>
  </si>
  <si>
    <t>8860462947</t>
  </si>
  <si>
    <t>8870462964</t>
  </si>
  <si>
    <t xml:space="preserve"> BIDV</t>
  </si>
  <si>
    <t>8860463636</t>
  </si>
  <si>
    <t>8800463071</t>
  </si>
  <si>
    <t>1041743069</t>
  </si>
  <si>
    <t>1032753982</t>
  </si>
  <si>
    <t>8810463146</t>
  </si>
  <si>
    <t>8800463183</t>
  </si>
  <si>
    <t>8831929995</t>
  </si>
  <si>
    <t>Lê Văn Việt</t>
  </si>
  <si>
    <t>2121001919</t>
  </si>
  <si>
    <t xml:space="preserve">Vương Trấn </t>
  </si>
  <si>
    <t>23DKQ</t>
  </si>
  <si>
    <t>23DPF</t>
  </si>
  <si>
    <t>23DNH1</t>
  </si>
  <si>
    <t>23DTC1</t>
  </si>
  <si>
    <t>23DMC2</t>
  </si>
  <si>
    <t>Khoa Khoa học dữ liệu</t>
  </si>
  <si>
    <t>Dân tộc</t>
  </si>
  <si>
    <t>2121002579</t>
  </si>
  <si>
    <t>2421001941</t>
  </si>
  <si>
    <t>2421004379</t>
  </si>
  <si>
    <t>2421004209</t>
  </si>
  <si>
    <t>2421002090</t>
  </si>
  <si>
    <t>2321004154</t>
  </si>
  <si>
    <t>2421000186</t>
  </si>
  <si>
    <t>2321000295</t>
  </si>
  <si>
    <t>Chil</t>
  </si>
  <si>
    <t>2421003218</t>
  </si>
  <si>
    <t>2421003172</t>
  </si>
  <si>
    <t>2421004311</t>
  </si>
  <si>
    <t>2421000070</t>
  </si>
  <si>
    <t>Khoa Quản lý công - Bất động sản</t>
  </si>
  <si>
    <t>2421000560</t>
  </si>
  <si>
    <t>2421004378</t>
  </si>
  <si>
    <t>2421002744</t>
  </si>
  <si>
    <t>2421002657</t>
  </si>
  <si>
    <t>2421001834</t>
  </si>
  <si>
    <t>2421001445</t>
  </si>
  <si>
    <t>2421003736</t>
  </si>
  <si>
    <t>2421001240</t>
  </si>
  <si>
    <t>2421003254</t>
  </si>
  <si>
    <t>Đại học ( khối ngành VII: Nhân văn, khoa học xã hội và hành vi, báo chí và thông tin, dịch vụ xã hội, du lịch, khách sạn, thể dục thể thao, dịch vụ vận tải, môi trường và bảo vệ môi trường)</t>
  </si>
  <si>
    <r>
      <t xml:space="preserve">BẢNG TỔNG HỢP: MIỄN, GIẢM HỌC PHÍ KỲ 3 NĂM 2024 CHO SINH VIÊN HÌNH THỨC CHÍNH QUY
</t>
    </r>
    <r>
      <rPr>
        <b/>
        <sz val="12"/>
        <color theme="1"/>
        <rFont val="Times New Roman"/>
        <family val="1"/>
      </rPr>
      <t xml:space="preserve">Miễn, giảm học phí thực hiện theo Nghị định số 81/2021/NĐ-CP ngày 27/8/2021 và Nghị định số 97/2023/NĐ-CP ngày 31/12/2023 của Chính phủ
</t>
    </r>
    <r>
      <rPr>
        <sz val="12"/>
        <color theme="1"/>
        <rFont val="Times New Roman"/>
        <family val="1"/>
      </rPr>
      <t>(Kèm theo Quyết định số            /QĐ-ĐHTCM ngày      / 10 /2024)</t>
    </r>
    <r>
      <rPr>
        <b/>
        <sz val="12"/>
        <color theme="1"/>
        <rFont val="Times New Roman"/>
        <family val="1"/>
      </rPr>
      <t xml:space="preserve">
</t>
    </r>
  </si>
  <si>
    <t>Thành phố Hồ Chí Minh, ngày     tháng 10 năm 2024</t>
  </si>
  <si>
    <t xml:space="preserve"> TS. Cao Tấn Huy</t>
  </si>
  <si>
    <t>Kỳ 3 năm 2024_Tính mức miễn giảm 4 tháng (Học phí 1 năm học/10 tháng*4)</t>
  </si>
  <si>
    <t>HỌC KỲ 1 - NĂM HỌC: 2024-2025</t>
  </si>
  <si>
    <r>
      <t xml:space="preserve">Số liệu chi tiết miễn giảm học phí Nhà nước cấp bù theo theo Nghị định số 81/2021/NĐ-CP ngày 27/8/2021 và Nghị định số 97/2023/NĐ-CP ngày 31/12/2023 của Chính phủ </t>
    </r>
    <r>
      <rPr>
        <b/>
        <i/>
        <sz val="12"/>
        <color theme="1"/>
        <rFont val="Times New Roman"/>
        <family val="1"/>
      </rPr>
      <t>(Học kỳ 1 - năm học 2024-2025)</t>
    </r>
  </si>
  <si>
    <t>Khóa 24D</t>
  </si>
  <si>
    <t>Bằng chữ: Tám trăm hai mươi chín triệu sáu trăm sáu mươi ngàn đồng chẵn./.</t>
  </si>
  <si>
    <t>(Kèm theo Quyết định số            /QĐ-ĐHTCM ngày      / 10 /2024)</t>
  </si>
  <si>
    <t>Kinh</t>
  </si>
  <si>
    <t>Lê Thị Thanh</t>
  </si>
  <si>
    <t>24DKT01</t>
  </si>
  <si>
    <t>Dương Thị Ngọc</t>
  </si>
  <si>
    <t>Trâm</t>
  </si>
  <si>
    <t>24DKT02</t>
  </si>
  <si>
    <t>Chăm</t>
  </si>
  <si>
    <t>Nguyễn Thái Cẩm</t>
  </si>
  <si>
    <t>Tú</t>
  </si>
  <si>
    <t>TH_24DKT01</t>
  </si>
  <si>
    <t>Ngô Thị Ngọc</t>
  </si>
  <si>
    <t>21DAC2</t>
  </si>
  <si>
    <t>Khmer</t>
  </si>
  <si>
    <t>Hoàng Thùy</t>
  </si>
  <si>
    <t>Dương</t>
  </si>
  <si>
    <t>23DLD01</t>
  </si>
  <si>
    <t>Trần Lan</t>
  </si>
  <si>
    <t>23DEM02</t>
  </si>
  <si>
    <t>Tày</t>
  </si>
  <si>
    <t>Vi Thị Vân</t>
  </si>
  <si>
    <t>24DEM01</t>
  </si>
  <si>
    <t>Thái</t>
  </si>
  <si>
    <t>Hà Duy</t>
  </si>
  <si>
    <t>Lâm</t>
  </si>
  <si>
    <t>24DHT01</t>
  </si>
  <si>
    <t>Ba na</t>
  </si>
  <si>
    <t>Nùng</t>
  </si>
  <si>
    <t>Trương Đỗ Bảo</t>
  </si>
  <si>
    <t>TH_24DMA01</t>
  </si>
  <si>
    <t>Nguyễn Ngọc Như</t>
  </si>
  <si>
    <t>TH_24DMC03</t>
  </si>
  <si>
    <t>Lê Ngọc Xuân</t>
  </si>
  <si>
    <t>IP_24DMA01</t>
  </si>
  <si>
    <t>Êđê</t>
  </si>
  <si>
    <t>Lương Thị Thu</t>
  </si>
  <si>
    <t>Huyền</t>
  </si>
  <si>
    <t>24DTA01</t>
  </si>
  <si>
    <t>KINH</t>
  </si>
  <si>
    <t>Nguyễn Ngọc</t>
  </si>
  <si>
    <t>24DQT01</t>
  </si>
  <si>
    <t>Hoàng Thị Như</t>
  </si>
  <si>
    <t>Trần Quốc Việt</t>
  </si>
  <si>
    <t>Thành</t>
  </si>
  <si>
    <t>TH_24DQT01</t>
  </si>
  <si>
    <t>Nguyễn Tuấn</t>
  </si>
  <si>
    <t>Nguyễn Đoàn Nhật</t>
  </si>
  <si>
    <t>24DFT02</t>
  </si>
  <si>
    <t>Đổng Dương Chí</t>
  </si>
  <si>
    <t>24DTC03</t>
  </si>
  <si>
    <t>Phan Hồ Quỳnh</t>
  </si>
  <si>
    <t>TH_24DTC05</t>
  </si>
  <si>
    <t>Xê đăng</t>
  </si>
  <si>
    <t>Raglay</t>
  </si>
  <si>
    <t>Hoa (Hán)</t>
  </si>
  <si>
    <t>Nguyễn Thị Hoài</t>
  </si>
  <si>
    <t>24DKQ01</t>
  </si>
  <si>
    <t>Cao Thành</t>
  </si>
  <si>
    <t>Ân</t>
  </si>
  <si>
    <t>TH_24DTM01</t>
  </si>
  <si>
    <r>
      <t xml:space="preserve">DANH SÁCH </t>
    </r>
    <r>
      <rPr>
        <b/>
        <sz val="14"/>
        <color rgb="FFFF0000"/>
        <rFont val="Times New Roman"/>
        <family val="1"/>
      </rPr>
      <t>DỰ KIẾN</t>
    </r>
    <r>
      <rPr>
        <b/>
        <sz val="14"/>
        <rFont val="Times New Roman"/>
        <family val="1"/>
      </rPr>
      <t xml:space="preserve"> MIỄN, GIẢM HỌC PHÍ KỲ 3 NĂM 2024 CHO SINH VIÊN HÌNH THỨC CHÍNH QUY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</si>
</sst>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_-;\-* #,##0_-;_-* &quot;-&quot;??_-;_-@_-"/>
  </numFmts>
  <fonts count="49" x14ac:knownFonts="1">
    <font>
      <sz val="11"/>
      <color theme="1"/>
      <name val="Calibri"/>
      <family val="2"/>
      <scheme val="minor"/>
    </font>
    <font>
      <sz val="11"/>
      <color theme="1"/>
      <name val="Calibri"/>
      <family val="2"/>
      <scheme val="minor"/>
    </font>
    <font>
      <sz val="10"/>
      <name val="Arial"/>
      <family val="2"/>
    </font>
    <font>
      <sz val="13"/>
      <name val="Times New Roman"/>
      <family val="1"/>
    </font>
    <font>
      <b/>
      <sz val="13"/>
      <name val="Times New Roman"/>
      <family val="1"/>
    </font>
    <font>
      <b/>
      <sz val="13"/>
      <color theme="1"/>
      <name val="Times New Roman"/>
      <family val="1"/>
    </font>
    <font>
      <b/>
      <sz val="11"/>
      <color theme="1"/>
      <name val="Times New Roman"/>
      <family val="1"/>
    </font>
    <font>
      <sz val="13"/>
      <color theme="1"/>
      <name val="Times New Roman"/>
      <family val="1"/>
    </font>
    <font>
      <b/>
      <sz val="14"/>
      <color theme="1"/>
      <name val="Times New Roman"/>
      <family val="1"/>
    </font>
    <font>
      <i/>
      <sz val="13"/>
      <name val="Times New Roman"/>
      <family val="1"/>
    </font>
    <font>
      <b/>
      <sz val="12"/>
      <color theme="1"/>
      <name val="Times New Roman"/>
      <family val="1"/>
    </font>
    <font>
      <b/>
      <u/>
      <sz val="11"/>
      <color theme="1"/>
      <name val="Times New Roman"/>
      <family val="1"/>
    </font>
    <font>
      <b/>
      <sz val="10"/>
      <color theme="1"/>
      <name val="Times New Roman"/>
      <family val="1"/>
    </font>
    <font>
      <sz val="10"/>
      <name val="Times New Roman"/>
      <family val="1"/>
    </font>
    <font>
      <sz val="11"/>
      <name val="Calibri"/>
      <family val="2"/>
      <scheme val="minor"/>
    </font>
    <font>
      <sz val="12"/>
      <color theme="1"/>
      <name val="Times New Roman"/>
      <family val="1"/>
    </font>
    <font>
      <sz val="12"/>
      <name val="Times New Roman"/>
      <family val="1"/>
    </font>
    <font>
      <b/>
      <sz val="13.5"/>
      <name val="Times New Roman"/>
      <family val="1"/>
    </font>
    <font>
      <b/>
      <sz val="12"/>
      <name val="Times New Roman"/>
      <family val="1"/>
    </font>
    <font>
      <sz val="11"/>
      <name val="Times New Roman"/>
      <family val="1"/>
    </font>
    <font>
      <b/>
      <u/>
      <sz val="9"/>
      <color theme="1"/>
      <name val="Times New Roman"/>
      <family val="1"/>
    </font>
    <font>
      <b/>
      <sz val="10"/>
      <name val="Times New Roman"/>
      <family val="1"/>
    </font>
    <font>
      <b/>
      <sz val="11"/>
      <name val="Times New Roman"/>
      <family val="1"/>
    </font>
    <font>
      <sz val="11"/>
      <color theme="1"/>
      <name val="Calibri"/>
      <family val="2"/>
      <scheme val="minor"/>
    </font>
    <font>
      <i/>
      <sz val="12"/>
      <name val="Times New Roman"/>
      <family val="1"/>
    </font>
    <font>
      <b/>
      <sz val="8"/>
      <color theme="1"/>
      <name val="Times New Roman"/>
      <family val="1"/>
    </font>
    <font>
      <sz val="10"/>
      <name val="Calibri"/>
      <family val="2"/>
      <scheme val="minor"/>
    </font>
    <font>
      <b/>
      <sz val="14"/>
      <name val="Times New Roman"/>
      <family val="1"/>
    </font>
    <font>
      <b/>
      <u/>
      <sz val="12"/>
      <name val="Times New Roman"/>
      <family val="1"/>
    </font>
    <font>
      <b/>
      <u/>
      <sz val="11"/>
      <name val="Times New Roman"/>
      <family val="1"/>
    </font>
    <font>
      <b/>
      <u/>
      <sz val="9"/>
      <name val="Times New Roman"/>
      <family val="1"/>
    </font>
    <font>
      <i/>
      <sz val="14"/>
      <name val="Times New Roman"/>
      <family val="1"/>
    </font>
    <font>
      <b/>
      <sz val="11"/>
      <name val="Calibri"/>
      <family val="2"/>
      <scheme val="minor"/>
    </font>
    <font>
      <sz val="14"/>
      <name val="Times New Roman"/>
      <family val="1"/>
    </font>
    <font>
      <sz val="9"/>
      <name val="Times New Roman"/>
      <family val="1"/>
    </font>
    <font>
      <sz val="12"/>
      <name val="Calibri"/>
      <family val="2"/>
      <scheme val="minor"/>
    </font>
    <font>
      <sz val="9"/>
      <name val="Calibri"/>
      <family val="2"/>
      <scheme val="minor"/>
    </font>
    <font>
      <b/>
      <sz val="13.5"/>
      <name val="Calibri"/>
      <family val="2"/>
      <scheme val="minor"/>
    </font>
    <font>
      <sz val="11"/>
      <name val="Times New Roman"/>
      <family val="1"/>
      <charset val="163"/>
    </font>
    <font>
      <sz val="11"/>
      <name val="Calibri"/>
      <family val="2"/>
      <charset val="163"/>
      <scheme val="minor"/>
    </font>
    <font>
      <sz val="13"/>
      <color theme="1"/>
      <name val="Times New Roman"/>
      <family val="2"/>
    </font>
    <font>
      <i/>
      <sz val="10"/>
      <name val="Times New Roman"/>
      <family val="1"/>
    </font>
    <font>
      <b/>
      <sz val="10"/>
      <name val="Calibri"/>
      <family val="2"/>
      <scheme val="minor"/>
    </font>
    <font>
      <sz val="11"/>
      <color theme="1"/>
      <name val="Times New Roman"/>
      <family val="1"/>
    </font>
    <font>
      <b/>
      <sz val="9"/>
      <name val="Times New Roman"/>
      <family val="1"/>
    </font>
    <font>
      <b/>
      <sz val="7"/>
      <color theme="1"/>
      <name val="Times New Roman"/>
      <family val="1"/>
    </font>
    <font>
      <sz val="12.5"/>
      <color theme="1"/>
      <name val="Times New Roman"/>
      <family val="1"/>
    </font>
    <font>
      <b/>
      <i/>
      <sz val="12"/>
      <color theme="1"/>
      <name val="Times New Roman"/>
      <family val="1"/>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8">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3" fillId="0" borderId="0"/>
    <xf numFmtId="0" fontId="40"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4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6">
    <xf numFmtId="0" fontId="0" fillId="0" borderId="0" xfId="0"/>
    <xf numFmtId="0" fontId="6" fillId="2" borderId="0" xfId="2" applyFont="1" applyFill="1" applyAlignment="1">
      <alignment horizontal="center"/>
    </xf>
    <xf numFmtId="0" fontId="11" fillId="2" borderId="0" xfId="2" applyFont="1" applyFill="1" applyAlignment="1">
      <alignment horizontal="center"/>
    </xf>
    <xf numFmtId="0" fontId="7" fillId="0" borderId="0" xfId="0" applyFont="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166" fontId="3" fillId="2" borderId="2" xfId="1" applyNumberFormat="1" applyFont="1" applyFill="1" applyBorder="1" applyAlignment="1">
      <alignment vertical="center"/>
    </xf>
    <xf numFmtId="166" fontId="7" fillId="0" borderId="2" xfId="1" applyNumberFormat="1" applyFont="1" applyBorder="1" applyAlignment="1">
      <alignment horizontal="center" vertical="center" wrapText="1"/>
    </xf>
    <xf numFmtId="166" fontId="5" fillId="2" borderId="2" xfId="1" applyNumberFormat="1" applyFont="1" applyFill="1" applyBorder="1" applyAlignment="1">
      <alignment horizontal="center" vertical="center"/>
    </xf>
    <xf numFmtId="0" fontId="7" fillId="0" borderId="2" xfId="0" applyFont="1" applyBorder="1"/>
    <xf numFmtId="0" fontId="7" fillId="2" borderId="0" xfId="0" applyFont="1" applyFill="1"/>
    <xf numFmtId="0" fontId="7"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7" fillId="0" borderId="2" xfId="1" applyNumberFormat="1"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vertical="center"/>
    </xf>
    <xf numFmtId="14" fontId="10" fillId="2" borderId="0" xfId="2" applyNumberFormat="1" applyFont="1" applyFill="1" applyAlignment="1">
      <alignment horizontal="center" vertical="center"/>
    </xf>
    <xf numFmtId="0" fontId="15" fillId="0" borderId="0" xfId="0" applyFont="1" applyAlignment="1">
      <alignment horizontal="center"/>
    </xf>
    <xf numFmtId="0" fontId="10" fillId="2" borderId="0" xfId="2" applyFont="1" applyFill="1" applyAlignment="1">
      <alignment horizontal="center"/>
    </xf>
    <xf numFmtId="0" fontId="20" fillId="2" borderId="0" xfId="2" applyFont="1" applyFill="1" applyAlignment="1">
      <alignment horizontal="center"/>
    </xf>
    <xf numFmtId="166" fontId="7" fillId="0" borderId="2" xfId="1" applyNumberFormat="1" applyFont="1" applyBorder="1" applyAlignment="1">
      <alignment vertical="center"/>
    </xf>
    <xf numFmtId="0" fontId="1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vertical="center"/>
    </xf>
    <xf numFmtId="166" fontId="10" fillId="2" borderId="2" xfId="1" applyNumberFormat="1" applyFont="1" applyFill="1" applyBorder="1" applyAlignment="1">
      <alignment horizontal="center" vertical="center"/>
    </xf>
    <xf numFmtId="166" fontId="7" fillId="0" borderId="0" xfId="0" applyNumberFormat="1" applyFont="1"/>
    <xf numFmtId="0" fontId="6" fillId="2" borderId="0" xfId="2" applyFont="1" applyFill="1"/>
    <xf numFmtId="0" fontId="5" fillId="2" borderId="0" xfId="2" applyFont="1" applyFill="1" applyAlignment="1">
      <alignment horizontal="center"/>
    </xf>
    <xf numFmtId="0" fontId="19" fillId="2" borderId="0" xfId="2" applyFont="1" applyFill="1" applyAlignment="1">
      <alignment horizontal="left"/>
    </xf>
    <xf numFmtId="0" fontId="16" fillId="2" borderId="0" xfId="2" applyFont="1" applyFill="1" applyAlignment="1">
      <alignment horizontal="center"/>
    </xf>
    <xf numFmtId="0" fontId="9" fillId="2" borderId="0" xfId="2" applyFont="1" applyFill="1" applyAlignment="1">
      <alignment horizontal="center" vertical="center"/>
    </xf>
    <xf numFmtId="0" fontId="14" fillId="2" borderId="0" xfId="0" applyFont="1" applyFill="1" applyAlignment="1">
      <alignment vertical="center"/>
    </xf>
    <xf numFmtId="166" fontId="4" fillId="2" borderId="2" xfId="1" applyNumberFormat="1" applyFont="1" applyFill="1" applyBorder="1" applyAlignment="1">
      <alignment horizontal="left" vertical="center"/>
    </xf>
    <xf numFmtId="0" fontId="18" fillId="2" borderId="2" xfId="2" applyFont="1" applyFill="1" applyBorder="1" applyAlignment="1">
      <alignment horizontal="center" vertical="center" wrapText="1"/>
    </xf>
    <xf numFmtId="166" fontId="3" fillId="2" borderId="2" xfId="1" applyNumberFormat="1" applyFont="1" applyFill="1" applyBorder="1" applyAlignment="1">
      <alignment horizontal="center" vertical="center"/>
    </xf>
    <xf numFmtId="166" fontId="18" fillId="2" borderId="2" xfId="1" applyNumberFormat="1" applyFont="1" applyFill="1" applyBorder="1" applyAlignment="1">
      <alignment horizontal="center" vertical="center"/>
    </xf>
    <xf numFmtId="166" fontId="4" fillId="2" borderId="2" xfId="1" applyNumberFormat="1" applyFont="1" applyFill="1" applyBorder="1" applyAlignment="1">
      <alignment horizontal="center" vertical="center"/>
    </xf>
    <xf numFmtId="49" fontId="3" fillId="2" borderId="4" xfId="0" applyNumberFormat="1" applyFont="1" applyFill="1" applyBorder="1" applyAlignment="1">
      <alignment horizontal="left" vertical="center"/>
    </xf>
    <xf numFmtId="1" fontId="13" fillId="2" borderId="2" xfId="1" applyNumberFormat="1"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2" xfId="0" applyFont="1" applyFill="1" applyBorder="1" applyAlignment="1">
      <alignment horizontal="left" vertical="center"/>
    </xf>
    <xf numFmtId="0" fontId="22" fillId="2" borderId="2" xfId="2"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3" xfId="2" applyFont="1" applyFill="1" applyBorder="1" applyAlignment="1">
      <alignment horizontal="left" vertical="center" wrapText="1"/>
    </xf>
    <xf numFmtId="0" fontId="4" fillId="2" borderId="4" xfId="2" applyFont="1" applyFill="1" applyBorder="1" applyAlignment="1">
      <alignment horizontal="left" vertical="center" wrapText="1"/>
    </xf>
    <xf numFmtId="1" fontId="4" fillId="2" borderId="4" xfId="1" applyNumberFormat="1" applyFont="1" applyFill="1" applyBorder="1" applyAlignment="1">
      <alignment horizontal="left" vertical="center"/>
    </xf>
    <xf numFmtId="166" fontId="22" fillId="2" borderId="2" xfId="1" applyNumberFormat="1" applyFont="1" applyFill="1" applyBorder="1" applyAlignment="1">
      <alignment horizontal="center" vertical="center"/>
    </xf>
    <xf numFmtId="1" fontId="19" fillId="2" borderId="2" xfId="1" applyNumberFormat="1" applyFont="1" applyFill="1" applyBorder="1" applyAlignment="1">
      <alignment horizontal="center" vertical="center"/>
    </xf>
    <xf numFmtId="49" fontId="3"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vertical="center" wrapText="1"/>
    </xf>
    <xf numFmtId="9" fontId="16" fillId="2" borderId="2" xfId="2" applyNumberFormat="1" applyFont="1" applyFill="1" applyBorder="1" applyAlignment="1">
      <alignment horizontal="center" vertical="center" wrapText="1"/>
    </xf>
    <xf numFmtId="9" fontId="18" fillId="2" borderId="2" xfId="3" applyFont="1" applyFill="1" applyBorder="1" applyAlignment="1">
      <alignment horizontal="center" vertical="center"/>
    </xf>
    <xf numFmtId="0" fontId="24" fillId="2" borderId="0" xfId="2" applyFont="1" applyFill="1" applyAlignment="1">
      <alignment horizontal="center" vertical="center"/>
    </xf>
    <xf numFmtId="0" fontId="18" fillId="0" borderId="0" xfId="2" applyFont="1" applyAlignment="1">
      <alignment horizontal="center" vertical="center" wrapText="1"/>
    </xf>
    <xf numFmtId="0" fontId="25" fillId="0" borderId="2" xfId="0" applyFont="1" applyBorder="1" applyAlignment="1">
      <alignment horizontal="center" vertical="center" wrapText="1"/>
    </xf>
    <xf numFmtId="0" fontId="13" fillId="2" borderId="0" xfId="0" applyFont="1" applyFill="1" applyAlignment="1">
      <alignment horizontal="center"/>
    </xf>
    <xf numFmtId="0" fontId="26" fillId="2" borderId="0" xfId="0" applyFont="1" applyFill="1"/>
    <xf numFmtId="0" fontId="14" fillId="2" borderId="0" xfId="0" applyFont="1" applyFill="1"/>
    <xf numFmtId="0" fontId="22" fillId="2" borderId="0" xfId="2" applyFont="1" applyFill="1" applyAlignment="1">
      <alignment horizontal="left"/>
    </xf>
    <xf numFmtId="0" fontId="4" fillId="2" borderId="0" xfId="2" applyFont="1" applyFill="1" applyAlignment="1">
      <alignment horizontal="left" wrapText="1"/>
    </xf>
    <xf numFmtId="0" fontId="4" fillId="2" borderId="0" xfId="2" applyFont="1" applyFill="1" applyAlignment="1">
      <alignment horizontal="left"/>
    </xf>
    <xf numFmtId="14" fontId="18" fillId="2" borderId="0" xfId="2" applyNumberFormat="1" applyFont="1" applyFill="1" applyAlignment="1">
      <alignment horizontal="center" vertical="center"/>
    </xf>
    <xf numFmtId="0" fontId="21" fillId="2" borderId="0" xfId="2" applyFont="1" applyFill="1" applyAlignment="1">
      <alignment horizontal="center"/>
    </xf>
    <xf numFmtId="0" fontId="28" fillId="2" borderId="0" xfId="2" applyFont="1" applyFill="1" applyAlignment="1">
      <alignment horizontal="center"/>
    </xf>
    <xf numFmtId="0" fontId="29" fillId="2" borderId="0" xfId="2" applyFont="1" applyFill="1" applyAlignment="1">
      <alignment horizontal="center"/>
    </xf>
    <xf numFmtId="0" fontId="30" fillId="2" borderId="0" xfId="2" applyFont="1" applyFill="1" applyAlignment="1">
      <alignment horizontal="center"/>
    </xf>
    <xf numFmtId="49" fontId="21" fillId="2" borderId="2" xfId="0" applyNumberFormat="1" applyFont="1" applyFill="1" applyBorder="1" applyAlignment="1">
      <alignment horizontal="center" vertical="center" wrapText="1"/>
    </xf>
    <xf numFmtId="0" fontId="32" fillId="2" borderId="0" xfId="0" applyFont="1" applyFill="1" applyAlignment="1">
      <alignment horizontal="center"/>
    </xf>
    <xf numFmtId="0" fontId="13" fillId="2" borderId="0" xfId="0" applyFont="1" applyFill="1" applyAlignment="1">
      <alignment horizontal="center" vertical="center"/>
    </xf>
    <xf numFmtId="0" fontId="33" fillId="2" borderId="0" xfId="0" applyFont="1" applyFill="1"/>
    <xf numFmtId="0" fontId="26" fillId="2" borderId="0" xfId="0" applyFont="1" applyFill="1" applyAlignment="1">
      <alignment horizontal="center"/>
    </xf>
    <xf numFmtId="0" fontId="2" fillId="2" borderId="0" xfId="2" applyFill="1"/>
    <xf numFmtId="0" fontId="2" fillId="2" borderId="0" xfId="2" applyFill="1" applyAlignment="1">
      <alignment horizontal="left" wrapText="1"/>
    </xf>
    <xf numFmtId="0" fontId="2" fillId="2" borderId="0" xfId="2" applyFill="1" applyAlignment="1">
      <alignment horizontal="left"/>
    </xf>
    <xf numFmtId="0" fontId="16" fillId="2" borderId="0" xfId="0" applyFont="1" applyFill="1" applyAlignment="1">
      <alignment horizontal="center" vertical="center"/>
    </xf>
    <xf numFmtId="0" fontId="19" fillId="2" borderId="0" xfId="0" applyFont="1" applyFill="1" applyAlignment="1">
      <alignment horizontal="left" vertical="center"/>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34" fillId="2" borderId="0" xfId="0" applyFont="1" applyFill="1" applyAlignment="1">
      <alignment horizontal="center" vertical="center"/>
    </xf>
    <xf numFmtId="0" fontId="19" fillId="2" borderId="0" xfId="0" applyFont="1" applyFill="1" applyAlignment="1">
      <alignment horizontal="left"/>
    </xf>
    <xf numFmtId="0" fontId="14" fillId="2" borderId="0" xfId="0" applyFont="1" applyFill="1" applyAlignment="1">
      <alignment horizontal="left" wrapText="1"/>
    </xf>
    <xf numFmtId="0" fontId="14" fillId="2" borderId="0" xfId="0" applyFont="1" applyFill="1" applyAlignment="1">
      <alignment horizontal="left"/>
    </xf>
    <xf numFmtId="0" fontId="16" fillId="2" borderId="0" xfId="0" applyFont="1" applyFill="1" applyAlignment="1">
      <alignment horizontal="center"/>
    </xf>
    <xf numFmtId="0" fontId="35" fillId="2" borderId="0" xfId="0" applyFont="1" applyFill="1"/>
    <xf numFmtId="0" fontId="36" fillId="2" borderId="0" xfId="0" applyFont="1" applyFill="1" applyAlignment="1">
      <alignment horizontal="center"/>
    </xf>
    <xf numFmtId="0" fontId="37" fillId="2" borderId="0" xfId="0" applyFont="1" applyFill="1"/>
    <xf numFmtId="0" fontId="17" fillId="2" borderId="0" xfId="0" applyFont="1" applyFill="1" applyAlignment="1">
      <alignment horizontal="left"/>
    </xf>
    <xf numFmtId="0" fontId="37" fillId="2" borderId="0" xfId="0" applyFont="1" applyFill="1" applyAlignment="1">
      <alignment horizontal="left" wrapText="1"/>
    </xf>
    <xf numFmtId="0" fontId="37" fillId="2" borderId="0" xfId="0" applyFont="1" applyFill="1" applyAlignment="1">
      <alignment horizontal="left"/>
    </xf>
    <xf numFmtId="0" fontId="17" fillId="2" borderId="0" xfId="0" applyFont="1" applyFill="1" applyAlignment="1">
      <alignment horizontal="center"/>
    </xf>
    <xf numFmtId="0" fontId="4" fillId="2" borderId="0" xfId="2" applyFont="1" applyFill="1" applyAlignment="1">
      <alignment horizontal="center"/>
    </xf>
    <xf numFmtId="0" fontId="16" fillId="2" borderId="0" xfId="0" applyFont="1" applyFill="1" applyAlignment="1">
      <alignment vertical="center"/>
    </xf>
    <xf numFmtId="166" fontId="3" fillId="2" borderId="0" xfId="1" applyNumberFormat="1" applyFont="1" applyFill="1" applyBorder="1" applyAlignment="1">
      <alignment horizontal="center" vertical="center"/>
    </xf>
    <xf numFmtId="1" fontId="19" fillId="2" borderId="4" xfId="1"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0" fontId="4" fillId="2" borderId="2" xfId="0" applyFont="1" applyFill="1" applyBorder="1" applyAlignment="1">
      <alignment vertical="center"/>
    </xf>
    <xf numFmtId="166" fontId="4" fillId="2" borderId="2" xfId="1" applyNumberFormat="1" applyFont="1" applyFill="1" applyBorder="1" applyAlignment="1">
      <alignment vertical="center"/>
    </xf>
    <xf numFmtId="14" fontId="22" fillId="2" borderId="2" xfId="0" quotePrefix="1" applyNumberFormat="1" applyFont="1" applyFill="1" applyBorder="1" applyAlignment="1">
      <alignment horizontal="center" vertical="center"/>
    </xf>
    <xf numFmtId="166" fontId="19" fillId="2" borderId="2" xfId="1" applyNumberFormat="1" applyFont="1" applyFill="1" applyBorder="1" applyAlignment="1">
      <alignment horizontal="center" vertical="center"/>
    </xf>
    <xf numFmtId="1" fontId="22" fillId="2" borderId="2" xfId="2" applyNumberFormat="1" applyFont="1" applyFill="1" applyBorder="1" applyAlignment="1">
      <alignment horizontal="center" vertical="center" wrapText="1"/>
    </xf>
    <xf numFmtId="1" fontId="22" fillId="2" borderId="2" xfId="1" applyNumberFormat="1" applyFont="1" applyFill="1" applyBorder="1" applyAlignment="1">
      <alignment horizontal="center" vertical="center"/>
    </xf>
    <xf numFmtId="0" fontId="14" fillId="2" borderId="0" xfId="0" applyFont="1" applyFill="1" applyAlignment="1">
      <alignment horizontal="center"/>
    </xf>
    <xf numFmtId="0" fontId="4" fillId="2" borderId="4" xfId="0" applyFont="1" applyFill="1" applyBorder="1" applyAlignment="1">
      <alignment horizontal="center" vertical="center" wrapText="1"/>
    </xf>
    <xf numFmtId="166" fontId="18" fillId="2" borderId="4" xfId="1" applyNumberFormat="1" applyFont="1" applyFill="1" applyBorder="1" applyAlignment="1">
      <alignment horizontal="center" vertical="center"/>
    </xf>
    <xf numFmtId="0" fontId="21" fillId="2" borderId="0" xfId="0" applyFont="1" applyFill="1" applyAlignment="1">
      <alignment horizontal="center"/>
    </xf>
    <xf numFmtId="0" fontId="41" fillId="2" borderId="0" xfId="2" applyFont="1" applyFill="1" applyAlignment="1">
      <alignment horizontal="center" vertical="center"/>
    </xf>
    <xf numFmtId="0" fontId="26" fillId="2" borderId="0" xfId="0" applyFont="1" applyFill="1" applyAlignment="1">
      <alignment horizontal="center" vertical="center"/>
    </xf>
    <xf numFmtId="0" fontId="42" fillId="2" borderId="0" xfId="0" applyFont="1" applyFill="1"/>
    <xf numFmtId="1" fontId="19" fillId="2" borderId="2" xfId="2"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9" fontId="16" fillId="2" borderId="2"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9" fillId="2" borderId="0" xfId="0" applyFont="1" applyFill="1" applyAlignment="1">
      <alignment vertical="center"/>
    </xf>
    <xf numFmtId="49" fontId="19"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9" fillId="2" borderId="2" xfId="0" applyFont="1" applyFill="1" applyBorder="1" applyAlignment="1">
      <alignment horizontal="center" vertical="center"/>
    </xf>
    <xf numFmtId="0" fontId="19" fillId="2" borderId="0" xfId="0" applyFont="1" applyFill="1" applyAlignment="1">
      <alignment horizontal="center" vertical="center"/>
    </xf>
    <xf numFmtId="0" fontId="3" fillId="2" borderId="2" xfId="0" quotePrefix="1" applyFont="1" applyFill="1" applyBorder="1" applyAlignment="1">
      <alignment horizontal="center" vertical="center" wrapText="1"/>
    </xf>
    <xf numFmtId="0" fontId="38" fillId="2" borderId="0" xfId="0" applyFont="1" applyFill="1"/>
    <xf numFmtId="0" fontId="3" fillId="2" borderId="3" xfId="0"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3" xfId="0" applyNumberFormat="1" applyFont="1" applyFill="1" applyBorder="1" applyAlignment="1">
      <alignment vertical="center"/>
    </xf>
    <xf numFmtId="49" fontId="3" fillId="2" borderId="4" xfId="0" applyNumberFormat="1" applyFont="1" applyFill="1" applyBorder="1" applyAlignment="1">
      <alignment vertical="center"/>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vertical="center"/>
    </xf>
    <xf numFmtId="49" fontId="7" fillId="2" borderId="4" xfId="0" applyNumberFormat="1" applyFont="1" applyFill="1" applyBorder="1" applyAlignment="1">
      <alignment vertical="center"/>
    </xf>
    <xf numFmtId="49" fontId="43" fillId="2" borderId="2" xfId="0" applyNumberFormat="1" applyFont="1" applyFill="1" applyBorder="1" applyAlignment="1">
      <alignment horizontal="center" vertical="center"/>
    </xf>
    <xf numFmtId="1" fontId="19" fillId="2" borderId="9" xfId="2" applyNumberFormat="1" applyFont="1" applyFill="1" applyBorder="1" applyAlignment="1">
      <alignment horizontal="center" vertical="center" wrapText="1"/>
    </xf>
    <xf numFmtId="0" fontId="32" fillId="2" borderId="2" xfId="0" applyFont="1" applyFill="1" applyBorder="1" applyAlignment="1">
      <alignment horizontal="center" vertical="center"/>
    </xf>
    <xf numFmtId="0" fontId="21" fillId="2" borderId="2" xfId="0" applyFont="1" applyFill="1" applyBorder="1" applyAlignment="1">
      <alignment horizontal="center" vertical="center"/>
    </xf>
    <xf numFmtId="1" fontId="19" fillId="2" borderId="2" xfId="2" applyNumberFormat="1" applyFont="1" applyFill="1" applyBorder="1" applyAlignment="1">
      <alignment horizontal="center" vertical="center"/>
    </xf>
    <xf numFmtId="166" fontId="14" fillId="2" borderId="0" xfId="0" applyNumberFormat="1" applyFont="1" applyFill="1"/>
    <xf numFmtId="0" fontId="22" fillId="2" borderId="2" xfId="2" applyFont="1" applyFill="1" applyBorder="1" applyAlignment="1">
      <alignment horizontal="center" vertical="center"/>
    </xf>
    <xf numFmtId="0" fontId="22" fillId="2" borderId="3" xfId="2" applyFont="1" applyFill="1" applyBorder="1" applyAlignment="1">
      <alignment horizontal="center" vertical="center" wrapText="1"/>
    </xf>
    <xf numFmtId="0" fontId="22" fillId="2" borderId="4" xfId="2"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2" xfId="2" applyFont="1" applyFill="1" applyBorder="1" applyAlignment="1">
      <alignment horizontal="center" vertical="center" wrapText="1"/>
    </xf>
    <xf numFmtId="1" fontId="44" fillId="2" borderId="2" xfId="2" applyNumberFormat="1" applyFont="1" applyFill="1" applyBorder="1" applyAlignment="1">
      <alignment horizontal="center" vertical="center" wrapText="1"/>
    </xf>
    <xf numFmtId="0" fontId="45" fillId="0" borderId="2" xfId="0" applyFont="1" applyBorder="1" applyAlignment="1">
      <alignment horizontal="center" vertical="center" wrapText="1"/>
    </xf>
    <xf numFmtId="0" fontId="46" fillId="0" borderId="0" xfId="0" applyFont="1" applyAlignment="1">
      <alignment horizontal="center" wrapText="1"/>
    </xf>
    <xf numFmtId="0" fontId="46" fillId="0" borderId="0" xfId="0" applyFont="1" applyAlignment="1">
      <alignment horizontal="left"/>
    </xf>
    <xf numFmtId="0" fontId="46" fillId="0" borderId="0" xfId="0" applyFont="1" applyAlignment="1">
      <alignment horizontal="left" wrapText="1"/>
    </xf>
    <xf numFmtId="0" fontId="46" fillId="2" borderId="0" xfId="0" applyFont="1" applyFill="1" applyAlignment="1">
      <alignment horizontal="left"/>
    </xf>
    <xf numFmtId="0" fontId="46" fillId="0" borderId="0" xfId="0" applyFont="1" applyAlignment="1">
      <alignment horizontal="center" vertical="center" wrapText="1"/>
    </xf>
    <xf numFmtId="166" fontId="3" fillId="2" borderId="2" xfId="1" applyNumberFormat="1" applyFont="1" applyFill="1" applyBorder="1" applyAlignment="1">
      <alignment vertical="center" wrapText="1"/>
    </xf>
    <xf numFmtId="0" fontId="22" fillId="2" borderId="2" xfId="0" applyFont="1" applyFill="1" applyBorder="1" applyAlignment="1">
      <alignment horizontal="center" vertical="center" wrapText="1"/>
    </xf>
    <xf numFmtId="165" fontId="22" fillId="2" borderId="2" xfId="1" applyNumberFormat="1" applyFont="1" applyFill="1" applyBorder="1" applyAlignment="1">
      <alignment horizontal="center" vertical="center"/>
    </xf>
    <xf numFmtId="165" fontId="22" fillId="2" borderId="2" xfId="1"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43" fillId="2" borderId="2" xfId="0" applyFont="1" applyFill="1" applyBorder="1" applyAlignment="1">
      <alignment horizontal="center" vertical="center"/>
    </xf>
    <xf numFmtId="0" fontId="6" fillId="2" borderId="2" xfId="2" applyFont="1" applyFill="1" applyBorder="1" applyAlignment="1">
      <alignment horizontal="center" vertical="center" wrapText="1"/>
    </xf>
    <xf numFmtId="0" fontId="19" fillId="2" borderId="2" xfId="2"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0" fontId="34" fillId="2" borderId="2" xfId="0" applyFont="1" applyFill="1" applyBorder="1" applyAlignment="1">
      <alignment horizontal="left" vertical="center" wrapText="1"/>
    </xf>
    <xf numFmtId="166" fontId="4" fillId="2" borderId="4" xfId="1" applyNumberFormat="1" applyFont="1" applyFill="1" applyBorder="1" applyAlignment="1">
      <alignment horizontal="left" vertical="center"/>
    </xf>
    <xf numFmtId="0" fontId="7" fillId="2" borderId="2" xfId="0" quotePrefix="1" applyFont="1" applyFill="1" applyBorder="1" applyAlignment="1">
      <alignment vertical="center"/>
    </xf>
    <xf numFmtId="0" fontId="19" fillId="2" borderId="2" xfId="0" applyFont="1" applyFill="1" applyBorder="1" applyAlignment="1">
      <alignment horizontal="center" vertical="center" wrapText="1"/>
    </xf>
    <xf numFmtId="0" fontId="7" fillId="2" borderId="3" xfId="0" applyFont="1" applyFill="1" applyBorder="1" applyAlignment="1">
      <alignment horizontal="left" vertical="center"/>
    </xf>
    <xf numFmtId="1" fontId="19" fillId="2" borderId="2" xfId="2" quotePrefix="1" applyNumberFormat="1" applyFont="1" applyFill="1" applyBorder="1" applyAlignment="1">
      <alignment horizontal="center" vertical="center" wrapText="1"/>
    </xf>
    <xf numFmtId="0" fontId="7" fillId="2" borderId="4" xfId="0" applyFont="1" applyFill="1" applyBorder="1" applyAlignment="1">
      <alignment horizontal="left" vertical="center"/>
    </xf>
    <xf numFmtId="166" fontId="27" fillId="2" borderId="0" xfId="0" applyNumberFormat="1" applyFont="1" applyFill="1" applyAlignment="1">
      <alignment horizontal="center" vertical="center"/>
    </xf>
    <xf numFmtId="0" fontId="14" fillId="2" borderId="10" xfId="0" applyFont="1" applyFill="1" applyBorder="1" applyAlignment="1">
      <alignment horizontal="center" vertical="center"/>
    </xf>
    <xf numFmtId="166" fontId="3" fillId="2" borderId="4" xfId="1" applyNumberFormat="1" applyFont="1" applyFill="1" applyBorder="1" applyAlignment="1">
      <alignment horizontal="center" vertical="center"/>
    </xf>
    <xf numFmtId="0" fontId="17" fillId="2" borderId="0" xfId="0" applyFont="1" applyFill="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horizontal="center"/>
    </xf>
    <xf numFmtId="0" fontId="8" fillId="2" borderId="0" xfId="0" applyFont="1" applyFill="1" applyAlignment="1">
      <alignment horizontal="center" vertical="center"/>
    </xf>
    <xf numFmtId="0" fontId="3" fillId="2" borderId="0" xfId="2" applyFont="1" applyFill="1" applyAlignment="1">
      <alignment horizontal="center"/>
    </xf>
    <xf numFmtId="0" fontId="4" fillId="2" borderId="0" xfId="2" applyFont="1" applyFill="1" applyAlignment="1">
      <alignment horizontal="center"/>
    </xf>
    <xf numFmtId="0" fontId="4" fillId="2" borderId="0" xfId="2" applyFont="1" applyFill="1" applyAlignment="1">
      <alignment horizontal="center" wrapText="1"/>
    </xf>
    <xf numFmtId="0" fontId="27" fillId="2" borderId="0" xfId="2" applyFont="1" applyFill="1" applyAlignment="1">
      <alignment horizontal="center" vertical="top"/>
    </xf>
    <xf numFmtId="0" fontId="31" fillId="2" borderId="0" xfId="0" applyFont="1" applyFill="1" applyAlignment="1">
      <alignment horizontal="center" wrapText="1"/>
    </xf>
    <xf numFmtId="0" fontId="4" fillId="2" borderId="0" xfId="2" applyFont="1" applyFill="1" applyAlignment="1">
      <alignment horizontal="center" vertical="center" wrapText="1"/>
    </xf>
    <xf numFmtId="0" fontId="4" fillId="2" borderId="0" xfId="2" applyFont="1" applyFill="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2" applyFont="1" applyAlignment="1">
      <alignment horizontal="center" vertical="center"/>
    </xf>
    <xf numFmtId="0" fontId="4" fillId="0" borderId="0" xfId="2" applyFont="1" applyAlignment="1">
      <alignment horizontal="center" vertical="top" wrapText="1"/>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5" xfId="0" applyFont="1" applyBorder="1" applyAlignment="1">
      <alignment horizontal="left" vertical="center" wrapText="1"/>
    </xf>
    <xf numFmtId="0" fontId="8" fillId="0" borderId="0" xfId="0" applyFont="1" applyAlignment="1">
      <alignment horizontal="center" vertical="center"/>
    </xf>
    <xf numFmtId="0" fontId="7" fillId="2" borderId="0" xfId="2" applyFont="1" applyFill="1" applyAlignment="1">
      <alignment horizontal="center"/>
    </xf>
    <xf numFmtId="0" fontId="5" fillId="2" borderId="0" xfId="2" applyFont="1" applyFill="1" applyAlignment="1">
      <alignment horizontal="center" wrapText="1"/>
    </xf>
    <xf numFmtId="0" fontId="5" fillId="2" borderId="0" xfId="2" applyFont="1" applyFill="1" applyAlignment="1">
      <alignment horizontal="center"/>
    </xf>
    <xf numFmtId="0" fontId="8" fillId="2" borderId="0" xfId="2" applyFont="1" applyFill="1" applyAlignment="1">
      <alignment horizontal="center" vertical="top"/>
    </xf>
    <xf numFmtId="0" fontId="8" fillId="0" borderId="0" xfId="0" applyFont="1" applyAlignment="1">
      <alignment horizontal="center" vertical="top" wrapText="1"/>
    </xf>
    <xf numFmtId="0" fontId="18" fillId="2" borderId="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5" fillId="2" borderId="2" xfId="2" applyFont="1" applyFill="1" applyBorder="1" applyAlignment="1">
      <alignment horizontal="center" vertical="center" wrapText="1"/>
    </xf>
    <xf numFmtId="0" fontId="27" fillId="3" borderId="0" xfId="2" applyFont="1" applyFill="1" applyAlignment="1">
      <alignment horizontal="center" wrapText="1"/>
    </xf>
  </cellXfs>
  <cellStyles count="18">
    <cellStyle name="Bình thường 2" xfId="6" xr:uid="{430A8B1B-864A-4A82-9D2A-082DCE0857A8}"/>
    <cellStyle name="Bình thường 2 2" xfId="14" xr:uid="{87C1F8B7-4A94-4A69-891A-62AD85A9C42C}"/>
    <cellStyle name="Bình thường 2 3" xfId="12" xr:uid="{23F97FE7-F2AA-4657-A046-4C5B575EB8E7}"/>
    <cellStyle name="Bình thường 2 4" xfId="11" xr:uid="{9577BB36-F410-4F6F-8E50-841D40A441D3}"/>
    <cellStyle name="Comma" xfId="1" builtinId="3"/>
    <cellStyle name="Comma 2" xfId="4" xr:uid="{5EAFD3B5-1D13-4FB9-83B9-F955EEEFDCB8}"/>
    <cellStyle name="Comma 2 2" xfId="15" xr:uid="{8D89E1E7-61FB-48EA-A7BE-243F8055FB3B}"/>
    <cellStyle name="Comma 2 3" xfId="9" xr:uid="{037E8749-EFA3-4387-833D-087DD7E452BC}"/>
    <cellStyle name="Comma 3" xfId="13" xr:uid="{2014386E-64EB-4BF1-96C9-57FB49DAF66E}"/>
    <cellStyle name="Comma 4" xfId="8" xr:uid="{4058FE7B-11C6-4223-8840-4CE7D01016C2}"/>
    <cellStyle name="Dấu phẩy 2" xfId="5" xr:uid="{CE0D6404-C540-478C-8858-58D3CA8EDB91}"/>
    <cellStyle name="Dấu phẩy 2 2" xfId="16" xr:uid="{C8187CAF-ADCF-4910-BE95-D06302DA0D23}"/>
    <cellStyle name="Dấu phẩy 2 3" xfId="17" xr:uid="{CFC3A815-DD1E-4517-A570-5B1F5653CBCE}"/>
    <cellStyle name="Dấu phẩy 2 4" xfId="10" xr:uid="{7818B04C-B587-420A-A9ED-E265FB8E35B4}"/>
    <cellStyle name="Normal" xfId="0" builtinId="0"/>
    <cellStyle name="Normal 2" xfId="2" xr:uid="{00000000-0005-0000-0000-000002000000}"/>
    <cellStyle name="Normal 3" xfId="7" xr:uid="{B9F0DA07-A211-4EFC-BDF7-5564F8B78524}"/>
    <cellStyle name="Percent" xfId="3" builtinId="5"/>
  </cellStyles>
  <dxfs count="0"/>
  <tableStyles count="0" defaultTableStyle="TableStyleMedium2" defaultPivotStyle="PivotStyleLight16"/>
  <colors>
    <mruColors>
      <color rgb="FFFFCCFF"/>
      <color rgb="FFE395DA"/>
      <color rgb="FF30DEF0"/>
      <color rgb="FFA87898"/>
      <color rgb="FFF5DDF3"/>
      <color rgb="FFCD5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101704</xdr:colOff>
      <xdr:row>1</xdr:row>
      <xdr:rowOff>249798</xdr:rowOff>
    </xdr:from>
    <xdr:to>
      <xdr:col>10</xdr:col>
      <xdr:colOff>730354</xdr:colOff>
      <xdr:row>1</xdr:row>
      <xdr:rowOff>249798</xdr:rowOff>
    </xdr:to>
    <xdr:cxnSp macro="">
      <xdr:nvCxnSpPr>
        <xdr:cNvPr id="2" name="Straight Connector 7">
          <a:extLst>
            <a:ext uri="{FF2B5EF4-FFF2-40B4-BE49-F238E27FC236}">
              <a16:creationId xmlns:a16="http://schemas.microsoft.com/office/drawing/2014/main" id="{3CBB036D-D4EF-4283-BB5A-FA2C01DDE846}"/>
            </a:ext>
          </a:extLst>
        </xdr:cNvPr>
        <xdr:cNvCxnSpPr/>
      </xdr:nvCxnSpPr>
      <xdr:spPr>
        <a:xfrm>
          <a:off x="7127672" y="454637"/>
          <a:ext cx="19805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276225</xdr:colOff>
      <xdr:row>2</xdr:row>
      <xdr:rowOff>9525</xdr:rowOff>
    </xdr:from>
    <xdr:to>
      <xdr:col>2</xdr:col>
      <xdr:colOff>1238250</xdr:colOff>
      <xdr:row>2</xdr:row>
      <xdr:rowOff>9525</xdr:rowOff>
    </xdr:to>
    <xdr:cxnSp macro="">
      <xdr:nvCxnSpPr>
        <xdr:cNvPr id="3" name="Straight Connector 8">
          <a:extLst>
            <a:ext uri="{FF2B5EF4-FFF2-40B4-BE49-F238E27FC236}">
              <a16:creationId xmlns:a16="http://schemas.microsoft.com/office/drawing/2014/main" id="{EAC21690-8087-4B67-BE94-D731C6D098CF}"/>
            </a:ext>
          </a:extLst>
        </xdr:cNvPr>
        <xdr:cNvCxnSpPr/>
      </xdr:nvCxnSpPr>
      <xdr:spPr>
        <a:xfrm>
          <a:off x="1619250" y="647700"/>
          <a:ext cx="962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475773</xdr:colOff>
      <xdr:row>5</xdr:row>
      <xdr:rowOff>41682</xdr:rowOff>
    </xdr:from>
    <xdr:to>
      <xdr:col>6</xdr:col>
      <xdr:colOff>1638300</xdr:colOff>
      <xdr:row>5</xdr:row>
      <xdr:rowOff>41682</xdr:rowOff>
    </xdr:to>
    <xdr:cxnSp macro="">
      <xdr:nvCxnSpPr>
        <xdr:cNvPr id="4" name="Straight Connector 7">
          <a:extLst>
            <a:ext uri="{FF2B5EF4-FFF2-40B4-BE49-F238E27FC236}">
              <a16:creationId xmlns:a16="http://schemas.microsoft.com/office/drawing/2014/main" id="{E0A596EE-75C8-4AF6-8737-529E810367D9}"/>
            </a:ext>
          </a:extLst>
        </xdr:cNvPr>
        <xdr:cNvCxnSpPr/>
      </xdr:nvCxnSpPr>
      <xdr:spPr>
        <a:xfrm>
          <a:off x="4666773" y="1489482"/>
          <a:ext cx="18673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476250</xdr:colOff>
      <xdr:row>1</xdr:row>
      <xdr:rowOff>251232</xdr:rowOff>
    </xdr:from>
    <xdr:to>
      <xdr:col>11</xdr:col>
      <xdr:colOff>209550</xdr:colOff>
      <xdr:row>1</xdr:row>
      <xdr:rowOff>251232</xdr:rowOff>
    </xdr:to>
    <xdr:cxnSp macro="">
      <xdr:nvCxnSpPr>
        <xdr:cNvPr id="2" name="Straight Connector 7">
          <a:extLst>
            <a:ext uri="{FF2B5EF4-FFF2-40B4-BE49-F238E27FC236}">
              <a16:creationId xmlns:a16="http://schemas.microsoft.com/office/drawing/2014/main" id="{73714BA9-477B-4CCA-9FF6-CF7AF4F320B8}"/>
            </a:ext>
          </a:extLst>
        </xdr:cNvPr>
        <xdr:cNvCxnSpPr/>
      </xdr:nvCxnSpPr>
      <xdr:spPr>
        <a:xfrm>
          <a:off x="5838825" y="460782"/>
          <a:ext cx="2000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1066800</xdr:colOff>
      <xdr:row>2</xdr:row>
      <xdr:rowOff>0</xdr:rowOff>
    </xdr:from>
    <xdr:to>
      <xdr:col>2</xdr:col>
      <xdr:colOff>752475</xdr:colOff>
      <xdr:row>2</xdr:row>
      <xdr:rowOff>0</xdr:rowOff>
    </xdr:to>
    <xdr:cxnSp macro="">
      <xdr:nvCxnSpPr>
        <xdr:cNvPr id="3" name="Straight Connector 8">
          <a:extLst>
            <a:ext uri="{FF2B5EF4-FFF2-40B4-BE49-F238E27FC236}">
              <a16:creationId xmlns:a16="http://schemas.microsoft.com/office/drawing/2014/main" id="{00F6DFAB-3998-4158-B129-8893B22AC2CE}"/>
            </a:ext>
          </a:extLst>
        </xdr:cNvPr>
        <xdr:cNvCxnSpPr/>
      </xdr:nvCxnSpPr>
      <xdr:spPr>
        <a:xfrm>
          <a:off x="1419225" y="638175"/>
          <a:ext cx="981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371475</xdr:colOff>
      <xdr:row>3</xdr:row>
      <xdr:rowOff>676275</xdr:rowOff>
    </xdr:from>
    <xdr:to>
      <xdr:col>8</xdr:col>
      <xdr:colOff>361950</xdr:colOff>
      <xdr:row>3</xdr:row>
      <xdr:rowOff>676275</xdr:rowOff>
    </xdr:to>
    <xdr:cxnSp macro="">
      <xdr:nvCxnSpPr>
        <xdr:cNvPr id="6" name="Straight Connector 5">
          <a:extLst>
            <a:ext uri="{FF2B5EF4-FFF2-40B4-BE49-F238E27FC236}">
              <a16:creationId xmlns:a16="http://schemas.microsoft.com/office/drawing/2014/main" id="{BDA5C1B3-EE9C-BA2C-20D5-2B58AD9591A5}"/>
            </a:ext>
          </a:extLst>
        </xdr:cNvPr>
        <xdr:cNvCxnSpPr/>
      </xdr:nvCxnSpPr>
      <xdr:spPr>
        <a:xfrm>
          <a:off x="3286125" y="1476375"/>
          <a:ext cx="2438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1BD9-6DF3-4F01-BAC6-DE38C66871B6}">
  <sheetPr>
    <tabColor rgb="FFFF0000"/>
  </sheetPr>
  <dimension ref="A1:O149"/>
  <sheetViews>
    <sheetView tabSelected="1" zoomScale="93" zoomScaleNormal="93" workbookViewId="0">
      <selection activeCell="I10" sqref="I10"/>
    </sheetView>
  </sheetViews>
  <sheetFormatPr defaultRowHeight="15.75" x14ac:dyDescent="0.25"/>
  <cols>
    <col min="1" max="1" width="5.85546875" style="60" customWidth="1"/>
    <col min="2" max="2" width="14.28515625" style="82" bestFit="1" customWidth="1"/>
    <col min="3" max="3" width="20.140625" style="83" customWidth="1"/>
    <col min="4" max="4" width="8.7109375" style="84" bestFit="1" customWidth="1"/>
    <col min="5" max="5" width="14" style="85" customWidth="1"/>
    <col min="6" max="6" width="10.5703125" style="58" customWidth="1"/>
    <col min="7" max="7" width="26.28515625" style="59" customWidth="1"/>
    <col min="8" max="8" width="6.5703125" style="86" customWidth="1"/>
    <col min="9" max="9" width="5.7109375" style="86" customWidth="1"/>
    <col min="10" max="11" width="14.5703125" style="60" customWidth="1"/>
    <col min="12" max="12" width="15.28515625" style="87" customWidth="1"/>
    <col min="13" max="13" width="15.85546875" style="104" customWidth="1"/>
    <col min="14" max="14" width="7.28515625" style="59" customWidth="1"/>
    <col min="15" max="15" width="11.5703125" style="60" customWidth="1"/>
    <col min="16" max="16384" width="9.140625" style="60"/>
  </cols>
  <sheetData>
    <row r="1" spans="1:15" ht="16.5" x14ac:dyDescent="0.25">
      <c r="A1" s="171" t="s">
        <v>0</v>
      </c>
      <c r="B1" s="171"/>
      <c r="C1" s="171"/>
      <c r="D1" s="171"/>
      <c r="E1" s="171"/>
      <c r="G1" s="172" t="s">
        <v>49</v>
      </c>
      <c r="H1" s="172"/>
      <c r="I1" s="172"/>
      <c r="J1" s="172"/>
      <c r="K1" s="172"/>
      <c r="L1" s="172"/>
      <c r="M1" s="172"/>
    </row>
    <row r="2" spans="1:15" ht="33.75" customHeight="1" x14ac:dyDescent="0.25">
      <c r="A2" s="173" t="s">
        <v>297</v>
      </c>
      <c r="B2" s="172"/>
      <c r="C2" s="172"/>
      <c r="D2" s="172"/>
      <c r="E2" s="172"/>
      <c r="G2" s="174" t="s">
        <v>50</v>
      </c>
      <c r="H2" s="174"/>
      <c r="I2" s="174"/>
      <c r="J2" s="174"/>
      <c r="K2" s="174"/>
      <c r="L2" s="174"/>
      <c r="M2" s="174"/>
    </row>
    <row r="3" spans="1:15" ht="3" customHeight="1" x14ac:dyDescent="0.25">
      <c r="A3" s="93"/>
      <c r="B3" s="61"/>
      <c r="C3" s="62"/>
      <c r="D3" s="63"/>
      <c r="E3" s="64"/>
      <c r="F3" s="65"/>
      <c r="G3" s="65"/>
      <c r="H3" s="66"/>
      <c r="I3" s="66"/>
      <c r="J3" s="67"/>
      <c r="K3" s="67"/>
      <c r="L3" s="68"/>
      <c r="M3" s="67"/>
    </row>
    <row r="4" spans="1:15" ht="32.25" customHeight="1" x14ac:dyDescent="0.3">
      <c r="A4" s="205" t="s">
        <v>508</v>
      </c>
      <c r="B4" s="205"/>
      <c r="C4" s="205"/>
      <c r="D4" s="205"/>
      <c r="E4" s="205"/>
      <c r="F4" s="205"/>
      <c r="G4" s="205"/>
      <c r="H4" s="205"/>
      <c r="I4" s="205"/>
      <c r="J4" s="205"/>
      <c r="K4" s="205"/>
      <c r="L4" s="205"/>
      <c r="M4" s="205"/>
    </row>
    <row r="5" spans="1:15" ht="18.75" customHeight="1" x14ac:dyDescent="0.3">
      <c r="A5" s="175" t="s">
        <v>448</v>
      </c>
      <c r="B5" s="175"/>
      <c r="C5" s="175"/>
      <c r="D5" s="175"/>
      <c r="E5" s="175"/>
      <c r="F5" s="175"/>
      <c r="G5" s="175"/>
      <c r="H5" s="175"/>
      <c r="I5" s="175"/>
      <c r="J5" s="175"/>
      <c r="K5" s="175"/>
      <c r="L5" s="175"/>
      <c r="M5" s="175"/>
    </row>
    <row r="6" spans="1:15" ht="12" customHeight="1" x14ac:dyDescent="0.25">
      <c r="M6" s="131"/>
    </row>
    <row r="7" spans="1:15" s="70" customFormat="1" ht="60" customHeight="1" x14ac:dyDescent="0.25">
      <c r="A7" s="5" t="s">
        <v>1</v>
      </c>
      <c r="B7" s="136" t="s">
        <v>2</v>
      </c>
      <c r="C7" s="137" t="s">
        <v>3</v>
      </c>
      <c r="D7" s="138" t="s">
        <v>4</v>
      </c>
      <c r="E7" s="43" t="s">
        <v>5</v>
      </c>
      <c r="F7" s="154" t="s">
        <v>415</v>
      </c>
      <c r="G7" s="43" t="s">
        <v>6</v>
      </c>
      <c r="H7" s="43" t="s">
        <v>67</v>
      </c>
      <c r="I7" s="139" t="s">
        <v>293</v>
      </c>
      <c r="J7" s="140" t="s">
        <v>66</v>
      </c>
      <c r="K7" s="140" t="s">
        <v>343</v>
      </c>
      <c r="L7" s="140" t="s">
        <v>58</v>
      </c>
      <c r="M7" s="141" t="s">
        <v>68</v>
      </c>
      <c r="N7" s="69" t="s">
        <v>78</v>
      </c>
      <c r="O7" s="132" t="s">
        <v>77</v>
      </c>
    </row>
    <row r="8" spans="1:15" s="31" customFormat="1" ht="16.5" x14ac:dyDescent="0.25">
      <c r="A8" s="5" t="s">
        <v>7</v>
      </c>
      <c r="B8" s="5" t="s">
        <v>59</v>
      </c>
      <c r="C8" s="50"/>
      <c r="D8" s="37"/>
      <c r="E8" s="117"/>
      <c r="F8" s="101"/>
      <c r="G8" s="156"/>
      <c r="H8" s="53"/>
      <c r="I8" s="96"/>
      <c r="J8" s="34"/>
      <c r="K8" s="34"/>
      <c r="L8" s="34"/>
      <c r="M8" s="49"/>
      <c r="N8" s="38"/>
      <c r="O8" s="38"/>
    </row>
    <row r="9" spans="1:15" s="31" customFormat="1" ht="16.5" x14ac:dyDescent="0.25">
      <c r="A9" s="4">
        <v>1</v>
      </c>
      <c r="B9" s="127" t="s">
        <v>345</v>
      </c>
      <c r="C9" s="128" t="s">
        <v>346</v>
      </c>
      <c r="D9" s="129" t="s">
        <v>9</v>
      </c>
      <c r="E9" s="153" t="s">
        <v>347</v>
      </c>
      <c r="F9" s="153" t="s">
        <v>449</v>
      </c>
      <c r="G9" s="156" t="s">
        <v>8</v>
      </c>
      <c r="H9" s="113">
        <v>1</v>
      </c>
      <c r="I9" s="96" t="s">
        <v>23</v>
      </c>
      <c r="J9" s="34">
        <v>10000000</v>
      </c>
      <c r="K9" s="34">
        <v>7500000</v>
      </c>
      <c r="L9" s="34">
        <v>2500000</v>
      </c>
      <c r="M9" s="111" t="s">
        <v>373</v>
      </c>
      <c r="N9" s="111" t="s">
        <v>80</v>
      </c>
      <c r="O9" s="134" t="s">
        <v>81</v>
      </c>
    </row>
    <row r="10" spans="1:15" s="31" customFormat="1" ht="75" x14ac:dyDescent="0.25">
      <c r="A10" s="4">
        <v>2</v>
      </c>
      <c r="B10" s="112" t="s">
        <v>291</v>
      </c>
      <c r="C10" s="124" t="s">
        <v>295</v>
      </c>
      <c r="D10" s="37" t="s">
        <v>158</v>
      </c>
      <c r="E10" s="153" t="s">
        <v>290</v>
      </c>
      <c r="F10" s="153" t="s">
        <v>73</v>
      </c>
      <c r="G10" s="156" t="s">
        <v>147</v>
      </c>
      <c r="H10" s="53">
        <v>0.7</v>
      </c>
      <c r="I10" s="96" t="s">
        <v>23</v>
      </c>
      <c r="J10" s="34">
        <v>5460000</v>
      </c>
      <c r="K10" s="34">
        <v>5250000</v>
      </c>
      <c r="L10" s="34">
        <v>210000</v>
      </c>
      <c r="M10" s="111">
        <v>1032643494</v>
      </c>
      <c r="N10" s="111" t="s">
        <v>351</v>
      </c>
      <c r="O10" s="134" t="s">
        <v>352</v>
      </c>
    </row>
    <row r="11" spans="1:15" s="31" customFormat="1" ht="16.5" x14ac:dyDescent="0.25">
      <c r="A11" s="5"/>
      <c r="B11" s="5"/>
      <c r="C11" s="51" t="s">
        <v>12</v>
      </c>
      <c r="D11" s="44">
        <v>2</v>
      </c>
      <c r="E11" s="149" t="s">
        <v>13</v>
      </c>
      <c r="F11" s="100"/>
      <c r="G11" s="149"/>
      <c r="H11" s="35"/>
      <c r="I11" s="97"/>
      <c r="J11" s="35">
        <v>15460000</v>
      </c>
      <c r="K11" s="35">
        <v>12750000</v>
      </c>
      <c r="L11" s="35">
        <v>2710000</v>
      </c>
      <c r="M11" s="49"/>
      <c r="N11" s="39"/>
      <c r="O11" s="40"/>
    </row>
    <row r="12" spans="1:15" s="31" customFormat="1" ht="16.5" x14ac:dyDescent="0.25">
      <c r="A12" s="5" t="s">
        <v>14</v>
      </c>
      <c r="B12" s="42" t="s">
        <v>60</v>
      </c>
      <c r="C12" s="51"/>
      <c r="D12" s="44"/>
      <c r="E12" s="149"/>
      <c r="F12" s="48"/>
      <c r="G12" s="149"/>
      <c r="H12" s="54"/>
      <c r="I12" s="97"/>
      <c r="J12" s="36"/>
      <c r="K12" s="36"/>
      <c r="L12" s="36"/>
      <c r="M12" s="49"/>
      <c r="N12" s="39"/>
      <c r="O12" s="40"/>
    </row>
    <row r="13" spans="1:15" s="31" customFormat="1" ht="16.5" x14ac:dyDescent="0.25">
      <c r="A13" s="4">
        <v>1</v>
      </c>
      <c r="B13" s="112" t="s">
        <v>85</v>
      </c>
      <c r="C13" s="50" t="s">
        <v>33</v>
      </c>
      <c r="D13" s="37" t="s">
        <v>30</v>
      </c>
      <c r="E13" s="117" t="s">
        <v>211</v>
      </c>
      <c r="F13" s="153" t="s">
        <v>449</v>
      </c>
      <c r="G13" s="156" t="s">
        <v>8</v>
      </c>
      <c r="H13" s="113">
        <v>1</v>
      </c>
      <c r="I13" s="96" t="s">
        <v>17</v>
      </c>
      <c r="J13" s="34">
        <v>7400000</v>
      </c>
      <c r="K13" s="34">
        <v>7050000</v>
      </c>
      <c r="L13" s="34">
        <v>350000</v>
      </c>
      <c r="M13" s="111">
        <v>31310001460999</v>
      </c>
      <c r="N13" s="111" t="s">
        <v>80</v>
      </c>
      <c r="O13" s="134" t="s">
        <v>81</v>
      </c>
    </row>
    <row r="14" spans="1:15" s="31" customFormat="1" ht="16.5" x14ac:dyDescent="0.25">
      <c r="A14" s="4">
        <v>2</v>
      </c>
      <c r="B14" s="4" t="s">
        <v>274</v>
      </c>
      <c r="C14" s="123" t="s">
        <v>275</v>
      </c>
      <c r="D14" s="115" t="s">
        <v>11</v>
      </c>
      <c r="E14" s="119" t="s">
        <v>301</v>
      </c>
      <c r="F14" s="153" t="s">
        <v>449</v>
      </c>
      <c r="G14" s="156" t="s">
        <v>8</v>
      </c>
      <c r="H14" s="113">
        <v>1</v>
      </c>
      <c r="I14" s="96" t="s">
        <v>17</v>
      </c>
      <c r="J14" s="34">
        <v>7800000</v>
      </c>
      <c r="K14" s="34">
        <v>7050000</v>
      </c>
      <c r="L14" s="34">
        <v>750000</v>
      </c>
      <c r="M14" s="111">
        <v>31310001582352</v>
      </c>
      <c r="N14" s="111" t="s">
        <v>80</v>
      </c>
      <c r="O14" s="134" t="s">
        <v>81</v>
      </c>
    </row>
    <row r="15" spans="1:15" s="31" customFormat="1" ht="16.5" x14ac:dyDescent="0.25">
      <c r="A15" s="4">
        <v>3</v>
      </c>
      <c r="B15" s="159" t="s">
        <v>417</v>
      </c>
      <c r="C15" s="161" t="s">
        <v>450</v>
      </c>
      <c r="D15" s="163" t="s">
        <v>30</v>
      </c>
      <c r="E15" s="153" t="s">
        <v>451</v>
      </c>
      <c r="F15" s="153" t="s">
        <v>449</v>
      </c>
      <c r="G15" s="156" t="s">
        <v>8</v>
      </c>
      <c r="H15" s="113">
        <v>1</v>
      </c>
      <c r="I15" s="96" t="s">
        <v>17</v>
      </c>
      <c r="J15" s="34">
        <v>11200000</v>
      </c>
      <c r="K15" s="34">
        <v>7050000</v>
      </c>
      <c r="L15" s="34">
        <v>4150000</v>
      </c>
      <c r="M15" s="111"/>
      <c r="N15" s="111"/>
      <c r="O15" s="134"/>
    </row>
    <row r="16" spans="1:15" s="31" customFormat="1" ht="16.5" x14ac:dyDescent="0.25">
      <c r="A16" s="4">
        <v>4</v>
      </c>
      <c r="B16" s="159" t="s">
        <v>418</v>
      </c>
      <c r="C16" s="161" t="s">
        <v>452</v>
      </c>
      <c r="D16" s="163" t="s">
        <v>453</v>
      </c>
      <c r="E16" s="153" t="s">
        <v>454</v>
      </c>
      <c r="F16" s="153" t="s">
        <v>455</v>
      </c>
      <c r="G16" s="119" t="s">
        <v>26</v>
      </c>
      <c r="H16" s="113">
        <v>1</v>
      </c>
      <c r="I16" s="96" t="s">
        <v>17</v>
      </c>
      <c r="J16" s="34">
        <v>11200000</v>
      </c>
      <c r="K16" s="34">
        <v>7050000</v>
      </c>
      <c r="L16" s="34">
        <v>4150000</v>
      </c>
      <c r="M16" s="111"/>
      <c r="N16" s="111"/>
      <c r="O16" s="134"/>
    </row>
    <row r="17" spans="1:15" s="31" customFormat="1" ht="90" x14ac:dyDescent="0.25">
      <c r="A17" s="4">
        <v>5</v>
      </c>
      <c r="B17" s="159" t="s">
        <v>419</v>
      </c>
      <c r="C17" s="161" t="s">
        <v>456</v>
      </c>
      <c r="D17" s="163" t="s">
        <v>457</v>
      </c>
      <c r="E17" s="153" t="s">
        <v>458</v>
      </c>
      <c r="F17" s="153" t="s">
        <v>449</v>
      </c>
      <c r="G17" s="156" t="s">
        <v>152</v>
      </c>
      <c r="H17" s="113">
        <v>1</v>
      </c>
      <c r="I17" s="96" t="s">
        <v>17</v>
      </c>
      <c r="J17" s="34">
        <v>11200000</v>
      </c>
      <c r="K17" s="34">
        <v>7050000</v>
      </c>
      <c r="L17" s="34">
        <v>4150000</v>
      </c>
      <c r="M17" s="111"/>
      <c r="N17" s="111"/>
      <c r="O17" s="134"/>
    </row>
    <row r="18" spans="1:15" s="31" customFormat="1" ht="75" x14ac:dyDescent="0.25">
      <c r="A18" s="4">
        <v>6</v>
      </c>
      <c r="B18" s="159" t="s">
        <v>416</v>
      </c>
      <c r="C18" s="161" t="s">
        <v>459</v>
      </c>
      <c r="D18" s="163" t="s">
        <v>72</v>
      </c>
      <c r="E18" s="153" t="s">
        <v>460</v>
      </c>
      <c r="F18" s="153" t="s">
        <v>461</v>
      </c>
      <c r="G18" s="156" t="s">
        <v>147</v>
      </c>
      <c r="H18" s="53">
        <v>0.7</v>
      </c>
      <c r="I18" s="96" t="s">
        <v>17</v>
      </c>
      <c r="J18" s="34">
        <v>5180000</v>
      </c>
      <c r="K18" s="34">
        <v>4935000</v>
      </c>
      <c r="L18" s="34">
        <v>245000</v>
      </c>
      <c r="M18" s="111">
        <v>1038131704</v>
      </c>
      <c r="N18" s="111" t="s">
        <v>351</v>
      </c>
      <c r="O18" s="134"/>
    </row>
    <row r="19" spans="1:15" s="31" customFormat="1" ht="75" x14ac:dyDescent="0.25">
      <c r="A19" s="4">
        <v>7</v>
      </c>
      <c r="B19" s="112" t="s">
        <v>127</v>
      </c>
      <c r="C19" s="50" t="s">
        <v>128</v>
      </c>
      <c r="D19" s="37" t="s">
        <v>129</v>
      </c>
      <c r="E19" s="117" t="s">
        <v>210</v>
      </c>
      <c r="F19" s="153" t="s">
        <v>73</v>
      </c>
      <c r="G19" s="156" t="s">
        <v>147</v>
      </c>
      <c r="H19" s="53">
        <v>0.7</v>
      </c>
      <c r="I19" s="96" t="s">
        <v>17</v>
      </c>
      <c r="J19" s="34">
        <v>5180000</v>
      </c>
      <c r="K19" s="34">
        <v>4935000</v>
      </c>
      <c r="L19" s="34">
        <v>245000</v>
      </c>
      <c r="M19" s="111">
        <v>31310001467592</v>
      </c>
      <c r="N19" s="111" t="s">
        <v>80</v>
      </c>
      <c r="O19" s="134" t="s">
        <v>81</v>
      </c>
    </row>
    <row r="20" spans="1:15" s="31" customFormat="1" ht="75" x14ac:dyDescent="0.25">
      <c r="A20" s="4">
        <v>8</v>
      </c>
      <c r="B20" s="112" t="s">
        <v>130</v>
      </c>
      <c r="C20" s="50" t="s">
        <v>128</v>
      </c>
      <c r="D20" s="37" t="s">
        <v>131</v>
      </c>
      <c r="E20" s="117" t="s">
        <v>212</v>
      </c>
      <c r="F20" s="153" t="s">
        <v>73</v>
      </c>
      <c r="G20" s="156" t="s">
        <v>147</v>
      </c>
      <c r="H20" s="53">
        <v>0.7</v>
      </c>
      <c r="I20" s="96" t="s">
        <v>17</v>
      </c>
      <c r="J20" s="34">
        <v>5180000</v>
      </c>
      <c r="K20" s="34">
        <v>4935000</v>
      </c>
      <c r="L20" s="34">
        <v>245000</v>
      </c>
      <c r="M20" s="111">
        <v>31310001467699</v>
      </c>
      <c r="N20" s="111" t="s">
        <v>80</v>
      </c>
      <c r="O20" s="134" t="s">
        <v>81</v>
      </c>
    </row>
    <row r="21" spans="1:15" s="31" customFormat="1" ht="75" x14ac:dyDescent="0.25">
      <c r="A21" s="4">
        <v>9</v>
      </c>
      <c r="B21" s="112" t="s">
        <v>277</v>
      </c>
      <c r="C21" s="124" t="s">
        <v>278</v>
      </c>
      <c r="D21" s="37" t="s">
        <v>56</v>
      </c>
      <c r="E21" s="117" t="s">
        <v>276</v>
      </c>
      <c r="F21" s="153" t="s">
        <v>461</v>
      </c>
      <c r="G21" s="156" t="s">
        <v>147</v>
      </c>
      <c r="H21" s="53">
        <v>0.7</v>
      </c>
      <c r="I21" s="96" t="s">
        <v>17</v>
      </c>
      <c r="J21" s="34">
        <v>5460000</v>
      </c>
      <c r="K21" s="34">
        <v>4935000</v>
      </c>
      <c r="L21" s="34">
        <v>525000</v>
      </c>
      <c r="M21" s="111">
        <v>1032754398</v>
      </c>
      <c r="N21" s="111" t="s">
        <v>351</v>
      </c>
      <c r="O21" s="134" t="s">
        <v>352</v>
      </c>
    </row>
    <row r="22" spans="1:15" s="31" customFormat="1" ht="30" x14ac:dyDescent="0.25">
      <c r="A22" s="4">
        <v>10</v>
      </c>
      <c r="B22" s="127" t="s">
        <v>348</v>
      </c>
      <c r="C22" s="128" t="s">
        <v>349</v>
      </c>
      <c r="D22" s="129" t="s">
        <v>350</v>
      </c>
      <c r="E22" s="130" t="s">
        <v>276</v>
      </c>
      <c r="F22" s="153" t="s">
        <v>449</v>
      </c>
      <c r="G22" s="156" t="s">
        <v>43</v>
      </c>
      <c r="H22" s="53">
        <v>0.5</v>
      </c>
      <c r="I22" s="96" t="s">
        <v>17</v>
      </c>
      <c r="J22" s="34">
        <v>3900000</v>
      </c>
      <c r="K22" s="34">
        <v>3525000</v>
      </c>
      <c r="L22" s="34">
        <v>375000</v>
      </c>
      <c r="M22" s="111">
        <v>1032646247</v>
      </c>
      <c r="N22" s="111" t="s">
        <v>351</v>
      </c>
      <c r="O22" s="134" t="s">
        <v>352</v>
      </c>
    </row>
    <row r="23" spans="1:15" s="31" customFormat="1" ht="16.5" x14ac:dyDescent="0.25">
      <c r="A23" s="4"/>
      <c r="B23" s="5"/>
      <c r="C23" s="51" t="s">
        <v>12</v>
      </c>
      <c r="D23" s="44">
        <v>10</v>
      </c>
      <c r="E23" s="149" t="s">
        <v>13</v>
      </c>
      <c r="F23" s="100"/>
      <c r="G23" s="149"/>
      <c r="H23" s="35"/>
      <c r="I23" s="96"/>
      <c r="J23" s="35">
        <v>73700000</v>
      </c>
      <c r="K23" s="35">
        <v>58515000</v>
      </c>
      <c r="L23" s="35">
        <v>15185000</v>
      </c>
      <c r="M23" s="49"/>
      <c r="N23" s="38"/>
      <c r="O23" s="38"/>
    </row>
    <row r="24" spans="1:15" s="31" customFormat="1" ht="16.5" x14ac:dyDescent="0.25">
      <c r="A24" s="5" t="s">
        <v>17</v>
      </c>
      <c r="B24" s="98" t="s">
        <v>65</v>
      </c>
      <c r="C24" s="51"/>
      <c r="D24" s="44"/>
      <c r="E24" s="149"/>
      <c r="F24" s="48"/>
      <c r="G24" s="149"/>
      <c r="H24" s="54"/>
      <c r="I24" s="96"/>
      <c r="J24" s="36"/>
      <c r="K24" s="36"/>
      <c r="L24" s="36"/>
      <c r="M24" s="49"/>
      <c r="N24" s="38"/>
      <c r="O24" s="38"/>
    </row>
    <row r="25" spans="1:15" s="31" customFormat="1" ht="16.5" x14ac:dyDescent="0.25">
      <c r="A25" s="165">
        <v>1</v>
      </c>
      <c r="B25" s="159" t="s">
        <v>421</v>
      </c>
      <c r="C25" s="161" t="s">
        <v>462</v>
      </c>
      <c r="D25" s="163" t="s">
        <v>463</v>
      </c>
      <c r="E25" s="153" t="s">
        <v>464</v>
      </c>
      <c r="F25" s="153" t="s">
        <v>449</v>
      </c>
      <c r="G25" s="160" t="s">
        <v>76</v>
      </c>
      <c r="H25" s="53">
        <v>1</v>
      </c>
      <c r="I25" s="96" t="s">
        <v>17</v>
      </c>
      <c r="J25" s="34">
        <v>10000000</v>
      </c>
      <c r="K25" s="34">
        <v>7050000</v>
      </c>
      <c r="L25" s="34">
        <v>2950000</v>
      </c>
      <c r="M25" s="111" t="s">
        <v>374</v>
      </c>
      <c r="N25" s="111" t="s">
        <v>80</v>
      </c>
      <c r="O25" s="134" t="s">
        <v>81</v>
      </c>
    </row>
    <row r="26" spans="1:15" s="31" customFormat="1" ht="75" x14ac:dyDescent="0.25">
      <c r="A26" s="4">
        <v>2</v>
      </c>
      <c r="B26" s="4" t="s">
        <v>225</v>
      </c>
      <c r="C26" s="123" t="s">
        <v>226</v>
      </c>
      <c r="D26" s="115" t="s">
        <v>183</v>
      </c>
      <c r="E26" s="119" t="s">
        <v>223</v>
      </c>
      <c r="F26" s="153" t="s">
        <v>73</v>
      </c>
      <c r="G26" s="156" t="s">
        <v>147</v>
      </c>
      <c r="H26" s="53">
        <v>0.7</v>
      </c>
      <c r="I26" s="119" t="s">
        <v>23</v>
      </c>
      <c r="J26" s="34">
        <v>5460000</v>
      </c>
      <c r="K26" s="34">
        <v>5250000</v>
      </c>
      <c r="L26" s="34">
        <v>210000</v>
      </c>
      <c r="M26" s="111">
        <v>31310001576142</v>
      </c>
      <c r="N26" s="111" t="s">
        <v>80</v>
      </c>
      <c r="O26" s="134" t="s">
        <v>81</v>
      </c>
    </row>
    <row r="27" spans="1:15" s="31" customFormat="1" ht="75" x14ac:dyDescent="0.25">
      <c r="A27" s="4">
        <v>3</v>
      </c>
      <c r="B27" s="159" t="s">
        <v>423</v>
      </c>
      <c r="C27" s="161" t="s">
        <v>465</v>
      </c>
      <c r="D27" s="163" t="s">
        <v>31</v>
      </c>
      <c r="E27" s="153" t="s">
        <v>466</v>
      </c>
      <c r="F27" s="153" t="s">
        <v>467</v>
      </c>
      <c r="G27" s="156" t="s">
        <v>147</v>
      </c>
      <c r="H27" s="53">
        <v>0.7</v>
      </c>
      <c r="I27" s="119" t="s">
        <v>23</v>
      </c>
      <c r="J27" s="34">
        <v>7000000</v>
      </c>
      <c r="K27" s="34">
        <v>5250000</v>
      </c>
      <c r="L27" s="34">
        <v>1750000</v>
      </c>
      <c r="M27" s="111" t="s">
        <v>374</v>
      </c>
      <c r="N27" s="111" t="s">
        <v>80</v>
      </c>
      <c r="O27" s="134" t="s">
        <v>81</v>
      </c>
    </row>
    <row r="28" spans="1:15" s="31" customFormat="1" ht="75" x14ac:dyDescent="0.25">
      <c r="A28" s="4">
        <v>4</v>
      </c>
      <c r="B28" s="159" t="s">
        <v>422</v>
      </c>
      <c r="C28" s="161" t="s">
        <v>468</v>
      </c>
      <c r="D28" s="163" t="s">
        <v>15</v>
      </c>
      <c r="E28" s="153" t="s">
        <v>469</v>
      </c>
      <c r="F28" s="153" t="s">
        <v>470</v>
      </c>
      <c r="G28" s="156" t="s">
        <v>147</v>
      </c>
      <c r="H28" s="53">
        <v>0.7</v>
      </c>
      <c r="I28" s="120" t="s">
        <v>23</v>
      </c>
      <c r="J28" s="34">
        <v>7839999.9999999991</v>
      </c>
      <c r="K28" s="34">
        <v>5250000</v>
      </c>
      <c r="L28" s="34">
        <v>2589999.9999999991</v>
      </c>
      <c r="M28" s="111" t="s">
        <v>374</v>
      </c>
      <c r="N28" s="111" t="s">
        <v>80</v>
      </c>
      <c r="O28" s="134" t="s">
        <v>81</v>
      </c>
    </row>
    <row r="29" spans="1:15" s="31" customFormat="1" ht="16.5" x14ac:dyDescent="0.25">
      <c r="A29" s="5"/>
      <c r="B29" s="5"/>
      <c r="C29" s="51" t="s">
        <v>12</v>
      </c>
      <c r="D29" s="44">
        <v>4</v>
      </c>
      <c r="E29" s="149" t="s">
        <v>13</v>
      </c>
      <c r="F29" s="100"/>
      <c r="G29" s="149"/>
      <c r="H29" s="35"/>
      <c r="I29" s="96"/>
      <c r="J29" s="35">
        <v>30300000</v>
      </c>
      <c r="K29" s="35">
        <v>22800000</v>
      </c>
      <c r="L29" s="35">
        <v>7499999.9999999991</v>
      </c>
      <c r="M29" s="49"/>
      <c r="N29" s="38"/>
      <c r="O29" s="38"/>
    </row>
    <row r="30" spans="1:15" s="31" customFormat="1" ht="16.5" x14ac:dyDescent="0.25">
      <c r="A30" s="5" t="s">
        <v>19</v>
      </c>
      <c r="B30" s="99" t="s">
        <v>414</v>
      </c>
      <c r="C30" s="45"/>
      <c r="D30" s="46"/>
      <c r="E30" s="43"/>
      <c r="F30" s="43"/>
      <c r="G30" s="43"/>
      <c r="H30" s="33"/>
      <c r="I30" s="105"/>
      <c r="J30" s="41"/>
      <c r="K30" s="41"/>
      <c r="L30" s="41"/>
      <c r="M30" s="102"/>
      <c r="N30" s="69"/>
      <c r="O30" s="133"/>
    </row>
    <row r="31" spans="1:15" s="31" customFormat="1" ht="16.5" x14ac:dyDescent="0.25">
      <c r="A31" s="4">
        <v>1</v>
      </c>
      <c r="B31" s="4" t="s">
        <v>280</v>
      </c>
      <c r="C31" s="123" t="s">
        <v>75</v>
      </c>
      <c r="D31" s="115" t="s">
        <v>18</v>
      </c>
      <c r="E31" s="119" t="s">
        <v>299</v>
      </c>
      <c r="F31" s="153" t="s">
        <v>449</v>
      </c>
      <c r="G31" s="156" t="s">
        <v>8</v>
      </c>
      <c r="H31" s="113">
        <v>1</v>
      </c>
      <c r="I31" s="96" t="s">
        <v>17</v>
      </c>
      <c r="J31" s="34">
        <v>7800000</v>
      </c>
      <c r="K31" s="34">
        <v>7050000</v>
      </c>
      <c r="L31" s="34">
        <v>750000</v>
      </c>
      <c r="M31" s="111">
        <v>31310001576814</v>
      </c>
      <c r="N31" s="111" t="s">
        <v>80</v>
      </c>
      <c r="O31" s="134" t="s">
        <v>81</v>
      </c>
    </row>
    <row r="32" spans="1:15" s="31" customFormat="1" ht="16.5" x14ac:dyDescent="0.25">
      <c r="A32" s="4">
        <v>2</v>
      </c>
      <c r="B32" s="112" t="s">
        <v>279</v>
      </c>
      <c r="C32" s="124" t="s">
        <v>181</v>
      </c>
      <c r="D32" s="37" t="s">
        <v>185</v>
      </c>
      <c r="E32" s="117" t="s">
        <v>300</v>
      </c>
      <c r="F32" s="153" t="s">
        <v>449</v>
      </c>
      <c r="G32" s="155" t="s">
        <v>141</v>
      </c>
      <c r="H32" s="113">
        <v>1</v>
      </c>
      <c r="I32" s="96" t="s">
        <v>17</v>
      </c>
      <c r="J32" s="34">
        <v>7800000</v>
      </c>
      <c r="K32" s="34">
        <v>7050000</v>
      </c>
      <c r="L32" s="34">
        <v>750000</v>
      </c>
      <c r="M32" s="111">
        <v>31310001578193</v>
      </c>
      <c r="N32" s="111" t="s">
        <v>80</v>
      </c>
      <c r="O32" s="134" t="s">
        <v>81</v>
      </c>
    </row>
    <row r="33" spans="1:15" s="31" customFormat="1" ht="16.5" x14ac:dyDescent="0.25">
      <c r="A33" s="4">
        <v>3</v>
      </c>
      <c r="B33" s="112" t="s">
        <v>302</v>
      </c>
      <c r="C33" s="125" t="s">
        <v>177</v>
      </c>
      <c r="D33" s="126" t="s">
        <v>18</v>
      </c>
      <c r="E33" s="117" t="s">
        <v>303</v>
      </c>
      <c r="F33" s="153" t="s">
        <v>449</v>
      </c>
      <c r="G33" s="160" t="s">
        <v>8</v>
      </c>
      <c r="H33" s="113">
        <v>1</v>
      </c>
      <c r="I33" s="119" t="s">
        <v>23</v>
      </c>
      <c r="J33" s="34">
        <v>10000000</v>
      </c>
      <c r="K33" s="34">
        <v>7500000</v>
      </c>
      <c r="L33" s="34">
        <v>2500000</v>
      </c>
      <c r="M33" s="111" t="s">
        <v>374</v>
      </c>
      <c r="N33" s="111" t="s">
        <v>80</v>
      </c>
      <c r="O33" s="134" t="s">
        <v>81</v>
      </c>
    </row>
    <row r="34" spans="1:15" s="31" customFormat="1" ht="75" x14ac:dyDescent="0.25">
      <c r="A34" s="4">
        <v>4</v>
      </c>
      <c r="B34" s="159" t="s">
        <v>420</v>
      </c>
      <c r="C34" s="161" t="s">
        <v>471</v>
      </c>
      <c r="D34" s="163" t="s">
        <v>472</v>
      </c>
      <c r="E34" s="153" t="s">
        <v>473</v>
      </c>
      <c r="F34" s="153" t="s">
        <v>470</v>
      </c>
      <c r="G34" s="156" t="s">
        <v>147</v>
      </c>
      <c r="H34" s="53">
        <v>0.7</v>
      </c>
      <c r="I34" s="96" t="s">
        <v>17</v>
      </c>
      <c r="J34" s="34">
        <v>7839999.9999999991</v>
      </c>
      <c r="K34" s="34">
        <v>4935000</v>
      </c>
      <c r="L34" s="34">
        <v>2904999.9999999991</v>
      </c>
      <c r="M34" s="111">
        <v>1038131704</v>
      </c>
      <c r="N34" s="111" t="s">
        <v>351</v>
      </c>
      <c r="O34" s="134"/>
    </row>
    <row r="35" spans="1:15" s="31" customFormat="1" ht="30" x14ac:dyDescent="0.25">
      <c r="A35" s="4">
        <v>5</v>
      </c>
      <c r="B35" s="112" t="s">
        <v>82</v>
      </c>
      <c r="C35" s="50" t="s">
        <v>83</v>
      </c>
      <c r="D35" s="37" t="s">
        <v>84</v>
      </c>
      <c r="E35" s="117" t="s">
        <v>197</v>
      </c>
      <c r="F35" s="153" t="s">
        <v>449</v>
      </c>
      <c r="G35" s="156" t="s">
        <v>43</v>
      </c>
      <c r="H35" s="53">
        <v>0.5</v>
      </c>
      <c r="I35" s="96" t="s">
        <v>17</v>
      </c>
      <c r="J35" s="34">
        <v>3700000</v>
      </c>
      <c r="K35" s="34">
        <v>3525000</v>
      </c>
      <c r="L35" s="34">
        <v>175000</v>
      </c>
      <c r="M35" s="111">
        <v>31310001461558</v>
      </c>
      <c r="N35" s="111" t="s">
        <v>80</v>
      </c>
      <c r="O35" s="134" t="s">
        <v>81</v>
      </c>
    </row>
    <row r="36" spans="1:15" s="31" customFormat="1" ht="16.5" x14ac:dyDescent="0.25">
      <c r="A36" s="5"/>
      <c r="B36" s="5"/>
      <c r="C36" s="51" t="s">
        <v>12</v>
      </c>
      <c r="D36" s="44">
        <v>5</v>
      </c>
      <c r="E36" s="149" t="s">
        <v>13</v>
      </c>
      <c r="F36" s="100"/>
      <c r="G36" s="149"/>
      <c r="H36" s="35"/>
      <c r="I36" s="96"/>
      <c r="J36" s="35">
        <v>37140000</v>
      </c>
      <c r="K36" s="35">
        <v>30060000</v>
      </c>
      <c r="L36" s="35">
        <v>7079999.9999999991</v>
      </c>
      <c r="M36" s="48"/>
      <c r="N36" s="38"/>
      <c r="O36" s="38"/>
    </row>
    <row r="37" spans="1:15" s="31" customFormat="1" ht="16.5" x14ac:dyDescent="0.25">
      <c r="A37" s="5" t="s">
        <v>20</v>
      </c>
      <c r="B37" s="98" t="s">
        <v>61</v>
      </c>
      <c r="C37" s="51"/>
      <c r="D37" s="44"/>
      <c r="E37" s="149"/>
      <c r="F37" s="48"/>
      <c r="G37" s="149"/>
      <c r="H37" s="54"/>
      <c r="I37" s="96"/>
      <c r="J37" s="36"/>
      <c r="K37" s="36"/>
      <c r="L37" s="36"/>
      <c r="M37" s="49"/>
      <c r="N37" s="38"/>
      <c r="O37" s="38"/>
    </row>
    <row r="38" spans="1:15" s="116" customFormat="1" ht="16.5" x14ac:dyDescent="0.25">
      <c r="A38" s="4">
        <v>1</v>
      </c>
      <c r="B38" s="118" t="s">
        <v>86</v>
      </c>
      <c r="C38" s="50" t="s">
        <v>44</v>
      </c>
      <c r="D38" s="37" t="s">
        <v>87</v>
      </c>
      <c r="E38" s="117" t="s">
        <v>202</v>
      </c>
      <c r="F38" s="153" t="s">
        <v>449</v>
      </c>
      <c r="G38" s="156" t="s">
        <v>8</v>
      </c>
      <c r="H38" s="113">
        <v>1</v>
      </c>
      <c r="I38" s="96" t="s">
        <v>17</v>
      </c>
      <c r="J38" s="34">
        <v>7400000</v>
      </c>
      <c r="K38" s="34">
        <v>7050000</v>
      </c>
      <c r="L38" s="34">
        <v>350000</v>
      </c>
      <c r="M38" s="111">
        <v>31310001460962</v>
      </c>
      <c r="N38" s="111" t="s">
        <v>80</v>
      </c>
      <c r="O38" s="134" t="s">
        <v>81</v>
      </c>
    </row>
    <row r="39" spans="1:15" s="31" customFormat="1" ht="33" x14ac:dyDescent="0.25">
      <c r="A39" s="4">
        <v>2</v>
      </c>
      <c r="B39" s="121" t="s">
        <v>88</v>
      </c>
      <c r="C39" s="114" t="s">
        <v>89</v>
      </c>
      <c r="D39" s="37" t="s">
        <v>28</v>
      </c>
      <c r="E39" s="119" t="s">
        <v>203</v>
      </c>
      <c r="F39" s="153" t="s">
        <v>449</v>
      </c>
      <c r="G39" s="156" t="s">
        <v>8</v>
      </c>
      <c r="H39" s="113">
        <v>1</v>
      </c>
      <c r="I39" s="96" t="s">
        <v>17</v>
      </c>
      <c r="J39" s="34">
        <v>7400000</v>
      </c>
      <c r="K39" s="34">
        <v>7050000</v>
      </c>
      <c r="L39" s="34">
        <v>350000</v>
      </c>
      <c r="M39" s="111">
        <v>31310001461169</v>
      </c>
      <c r="N39" s="111" t="s">
        <v>80</v>
      </c>
      <c r="O39" s="134" t="s">
        <v>81</v>
      </c>
    </row>
    <row r="40" spans="1:15" s="31" customFormat="1" ht="16.5" x14ac:dyDescent="0.25">
      <c r="A40" s="4">
        <v>3</v>
      </c>
      <c r="B40" s="112" t="s">
        <v>93</v>
      </c>
      <c r="C40" s="50" t="s">
        <v>94</v>
      </c>
      <c r="D40" s="37" t="s">
        <v>56</v>
      </c>
      <c r="E40" s="117" t="s">
        <v>201</v>
      </c>
      <c r="F40" s="153" t="s">
        <v>449</v>
      </c>
      <c r="G40" s="156" t="s">
        <v>8</v>
      </c>
      <c r="H40" s="113">
        <v>1</v>
      </c>
      <c r="I40" s="96" t="s">
        <v>17</v>
      </c>
      <c r="J40" s="34">
        <v>7400000</v>
      </c>
      <c r="K40" s="34">
        <v>7050000</v>
      </c>
      <c r="L40" s="34">
        <v>350000</v>
      </c>
      <c r="M40" s="111">
        <v>31310001461293</v>
      </c>
      <c r="N40" s="111" t="s">
        <v>80</v>
      </c>
      <c r="O40" s="134" t="s">
        <v>81</v>
      </c>
    </row>
    <row r="41" spans="1:15" s="31" customFormat="1" ht="16.5" x14ac:dyDescent="0.25">
      <c r="A41" s="4">
        <v>4</v>
      </c>
      <c r="B41" s="112" t="s">
        <v>90</v>
      </c>
      <c r="C41" s="50" t="s">
        <v>91</v>
      </c>
      <c r="D41" s="37" t="s">
        <v>92</v>
      </c>
      <c r="E41" s="117" t="s">
        <v>205</v>
      </c>
      <c r="F41" s="153" t="s">
        <v>467</v>
      </c>
      <c r="G41" s="155" t="s">
        <v>27</v>
      </c>
      <c r="H41" s="113">
        <v>1</v>
      </c>
      <c r="I41" s="96" t="s">
        <v>17</v>
      </c>
      <c r="J41" s="34">
        <v>7400000</v>
      </c>
      <c r="K41" s="34">
        <v>7050000</v>
      </c>
      <c r="L41" s="34">
        <v>350000</v>
      </c>
      <c r="M41" s="111">
        <v>31310001461114</v>
      </c>
      <c r="N41" s="111" t="s">
        <v>80</v>
      </c>
      <c r="O41" s="134" t="s">
        <v>81</v>
      </c>
    </row>
    <row r="42" spans="1:15" s="31" customFormat="1" ht="16.5" x14ac:dyDescent="0.25">
      <c r="A42" s="4">
        <v>5</v>
      </c>
      <c r="B42" s="112" t="s">
        <v>150</v>
      </c>
      <c r="C42" s="124" t="s">
        <v>151</v>
      </c>
      <c r="D42" s="37" t="s">
        <v>10</v>
      </c>
      <c r="E42" s="117" t="s">
        <v>204</v>
      </c>
      <c r="F42" s="153" t="s">
        <v>474</v>
      </c>
      <c r="G42" s="119" t="s">
        <v>26</v>
      </c>
      <c r="H42" s="113">
        <v>1</v>
      </c>
      <c r="I42" s="96" t="s">
        <v>17</v>
      </c>
      <c r="J42" s="34">
        <v>7400000</v>
      </c>
      <c r="K42" s="34">
        <v>7050000</v>
      </c>
      <c r="L42" s="34">
        <v>350000</v>
      </c>
      <c r="M42" s="111">
        <v>31310001474796</v>
      </c>
      <c r="N42" s="111" t="s">
        <v>80</v>
      </c>
      <c r="O42" s="134" t="s">
        <v>81</v>
      </c>
    </row>
    <row r="43" spans="1:15" s="31" customFormat="1" ht="16.5" x14ac:dyDescent="0.25">
      <c r="A43" s="4">
        <v>6</v>
      </c>
      <c r="B43" s="112" t="s">
        <v>95</v>
      </c>
      <c r="C43" s="50" t="s">
        <v>96</v>
      </c>
      <c r="D43" s="37" t="s">
        <v>55</v>
      </c>
      <c r="E43" s="117" t="s">
        <v>97</v>
      </c>
      <c r="F43" s="153" t="s">
        <v>449</v>
      </c>
      <c r="G43" s="156" t="s">
        <v>8</v>
      </c>
      <c r="H43" s="113">
        <v>1</v>
      </c>
      <c r="I43" s="96" t="s">
        <v>17</v>
      </c>
      <c r="J43" s="34">
        <v>7400000</v>
      </c>
      <c r="K43" s="34">
        <v>7050000</v>
      </c>
      <c r="L43" s="34">
        <v>350000</v>
      </c>
      <c r="M43" s="111" t="s">
        <v>375</v>
      </c>
      <c r="N43" s="111" t="s">
        <v>351</v>
      </c>
      <c r="O43" s="134" t="s">
        <v>352</v>
      </c>
    </row>
    <row r="44" spans="1:15" s="31" customFormat="1" ht="90" x14ac:dyDescent="0.25">
      <c r="A44" s="4">
        <v>7</v>
      </c>
      <c r="B44" s="112" t="s">
        <v>217</v>
      </c>
      <c r="C44" s="125" t="s">
        <v>186</v>
      </c>
      <c r="D44" s="126" t="s">
        <v>169</v>
      </c>
      <c r="E44" s="117" t="s">
        <v>216</v>
      </c>
      <c r="F44" s="153" t="s">
        <v>449</v>
      </c>
      <c r="G44" s="156" t="s">
        <v>152</v>
      </c>
      <c r="H44" s="53">
        <v>1</v>
      </c>
      <c r="I44" s="96" t="s">
        <v>17</v>
      </c>
      <c r="J44" s="34">
        <v>7400000</v>
      </c>
      <c r="K44" s="34">
        <v>7050000</v>
      </c>
      <c r="L44" s="34">
        <v>350000</v>
      </c>
      <c r="M44" s="111">
        <v>1024273035</v>
      </c>
      <c r="N44" s="111" t="s">
        <v>351</v>
      </c>
      <c r="O44" s="134" t="s">
        <v>376</v>
      </c>
    </row>
    <row r="45" spans="1:15" s="116" customFormat="1" ht="16.5" x14ac:dyDescent="0.25">
      <c r="A45" s="4">
        <v>8</v>
      </c>
      <c r="B45" s="4" t="s">
        <v>283</v>
      </c>
      <c r="C45" s="123" t="s">
        <v>284</v>
      </c>
      <c r="D45" s="115" t="s">
        <v>126</v>
      </c>
      <c r="E45" s="119" t="s">
        <v>304</v>
      </c>
      <c r="F45" s="153" t="s">
        <v>467</v>
      </c>
      <c r="G45" s="119" t="s">
        <v>26</v>
      </c>
      <c r="H45" s="53">
        <v>1</v>
      </c>
      <c r="I45" s="96" t="s">
        <v>17</v>
      </c>
      <c r="J45" s="34">
        <v>7800000</v>
      </c>
      <c r="K45" s="34">
        <v>7050000</v>
      </c>
      <c r="L45" s="34">
        <v>750000</v>
      </c>
      <c r="M45" s="111">
        <v>31310001586804</v>
      </c>
      <c r="N45" s="111" t="s">
        <v>80</v>
      </c>
      <c r="O45" s="134" t="s">
        <v>81</v>
      </c>
    </row>
    <row r="46" spans="1:15" s="116" customFormat="1" ht="15.75" customHeight="1" x14ac:dyDescent="0.25">
      <c r="A46" s="4">
        <v>9</v>
      </c>
      <c r="B46" s="112" t="s">
        <v>244</v>
      </c>
      <c r="C46" s="124" t="s">
        <v>245</v>
      </c>
      <c r="D46" s="37" t="s">
        <v>167</v>
      </c>
      <c r="E46" s="117" t="s">
        <v>304</v>
      </c>
      <c r="F46" s="153" t="s">
        <v>467</v>
      </c>
      <c r="G46" s="155" t="s">
        <v>27</v>
      </c>
      <c r="H46" s="113">
        <v>1</v>
      </c>
      <c r="I46" s="96" t="s">
        <v>17</v>
      </c>
      <c r="J46" s="34">
        <v>7800000</v>
      </c>
      <c r="K46" s="34">
        <v>7050000</v>
      </c>
      <c r="L46" s="34">
        <v>750000</v>
      </c>
      <c r="M46" s="111">
        <v>31310001585722</v>
      </c>
      <c r="N46" s="111" t="s">
        <v>80</v>
      </c>
      <c r="O46" s="134" t="s">
        <v>81</v>
      </c>
    </row>
    <row r="47" spans="1:15" s="31" customFormat="1" ht="16.5" x14ac:dyDescent="0.25">
      <c r="A47" s="4">
        <v>10</v>
      </c>
      <c r="B47" s="4" t="s">
        <v>253</v>
      </c>
      <c r="C47" s="123" t="s">
        <v>194</v>
      </c>
      <c r="D47" s="115" t="s">
        <v>155</v>
      </c>
      <c r="E47" s="119" t="s">
        <v>304</v>
      </c>
      <c r="F47" s="153" t="s">
        <v>449</v>
      </c>
      <c r="G47" s="156" t="s">
        <v>8</v>
      </c>
      <c r="H47" s="113">
        <v>1</v>
      </c>
      <c r="I47" s="96" t="s">
        <v>17</v>
      </c>
      <c r="J47" s="34">
        <v>7800000</v>
      </c>
      <c r="K47" s="34">
        <v>7050000</v>
      </c>
      <c r="L47" s="34">
        <v>750000</v>
      </c>
      <c r="M47" s="111">
        <v>31310001586752</v>
      </c>
      <c r="N47" s="111" t="s">
        <v>80</v>
      </c>
      <c r="O47" s="134" t="s">
        <v>81</v>
      </c>
    </row>
    <row r="48" spans="1:15" s="31" customFormat="1" ht="16.5" x14ac:dyDescent="0.25">
      <c r="A48" s="4">
        <v>11</v>
      </c>
      <c r="B48" s="4" t="s">
        <v>243</v>
      </c>
      <c r="C48" s="123" t="s">
        <v>220</v>
      </c>
      <c r="D48" s="115" t="s">
        <v>176</v>
      </c>
      <c r="E48" s="119" t="s">
        <v>306</v>
      </c>
      <c r="F48" s="153" t="s">
        <v>73</v>
      </c>
      <c r="G48" s="119" t="s">
        <v>26</v>
      </c>
      <c r="H48" s="113">
        <v>1</v>
      </c>
      <c r="I48" s="96" t="s">
        <v>17</v>
      </c>
      <c r="J48" s="34">
        <v>7800000</v>
      </c>
      <c r="K48" s="34">
        <v>7050000</v>
      </c>
      <c r="L48" s="34">
        <v>750000</v>
      </c>
      <c r="M48" s="111">
        <v>31310001586594</v>
      </c>
      <c r="N48" s="111" t="s">
        <v>80</v>
      </c>
      <c r="O48" s="134" t="s">
        <v>81</v>
      </c>
    </row>
    <row r="49" spans="1:15" s="31" customFormat="1" ht="16.5" x14ac:dyDescent="0.25">
      <c r="A49" s="4">
        <v>12</v>
      </c>
      <c r="B49" s="4" t="s">
        <v>252</v>
      </c>
      <c r="C49" s="123" t="s">
        <v>245</v>
      </c>
      <c r="D49" s="115" t="s">
        <v>10</v>
      </c>
      <c r="E49" s="119" t="s">
        <v>306</v>
      </c>
      <c r="F49" s="153" t="s">
        <v>475</v>
      </c>
      <c r="G49" s="155" t="s">
        <v>27</v>
      </c>
      <c r="H49" s="53">
        <v>1</v>
      </c>
      <c r="I49" s="96" t="s">
        <v>17</v>
      </c>
      <c r="J49" s="34">
        <v>7800000</v>
      </c>
      <c r="K49" s="34">
        <v>7050000</v>
      </c>
      <c r="L49" s="34">
        <v>750000</v>
      </c>
      <c r="M49" s="111">
        <v>31310001586363</v>
      </c>
      <c r="N49" s="111" t="s">
        <v>80</v>
      </c>
      <c r="O49" s="134" t="s">
        <v>81</v>
      </c>
    </row>
    <row r="50" spans="1:15" s="31" customFormat="1" ht="16.5" x14ac:dyDescent="0.25">
      <c r="A50" s="4">
        <v>13</v>
      </c>
      <c r="B50" s="4" t="s">
        <v>249</v>
      </c>
      <c r="C50" s="123" t="s">
        <v>48</v>
      </c>
      <c r="D50" s="115" t="s">
        <v>57</v>
      </c>
      <c r="E50" s="119" t="s">
        <v>307</v>
      </c>
      <c r="F50" s="153" t="s">
        <v>455</v>
      </c>
      <c r="G50" s="119" t="s">
        <v>26</v>
      </c>
      <c r="H50" s="53">
        <v>1</v>
      </c>
      <c r="I50" s="96" t="s">
        <v>17</v>
      </c>
      <c r="J50" s="34">
        <v>7800000</v>
      </c>
      <c r="K50" s="34">
        <v>7050000</v>
      </c>
      <c r="L50" s="34">
        <v>750000</v>
      </c>
      <c r="M50" s="111">
        <v>31310001586655</v>
      </c>
      <c r="N50" s="111" t="s">
        <v>80</v>
      </c>
      <c r="O50" s="134" t="s">
        <v>81</v>
      </c>
    </row>
    <row r="51" spans="1:15" s="31" customFormat="1" ht="90" x14ac:dyDescent="0.25">
      <c r="A51" s="4">
        <v>14</v>
      </c>
      <c r="B51" s="4" t="s">
        <v>281</v>
      </c>
      <c r="C51" s="123" t="s">
        <v>282</v>
      </c>
      <c r="D51" s="115" t="s">
        <v>160</v>
      </c>
      <c r="E51" s="119" t="s">
        <v>305</v>
      </c>
      <c r="F51" s="153" t="s">
        <v>449</v>
      </c>
      <c r="G51" s="156" t="s">
        <v>152</v>
      </c>
      <c r="H51" s="113">
        <v>1</v>
      </c>
      <c r="I51" s="96" t="s">
        <v>17</v>
      </c>
      <c r="J51" s="34">
        <v>7800000</v>
      </c>
      <c r="K51" s="34">
        <v>7050000</v>
      </c>
      <c r="L51" s="34">
        <v>750000</v>
      </c>
      <c r="M51" s="111">
        <v>31310001586567</v>
      </c>
      <c r="N51" s="111" t="s">
        <v>80</v>
      </c>
      <c r="O51" s="134" t="s">
        <v>81</v>
      </c>
    </row>
    <row r="52" spans="1:15" s="31" customFormat="1" ht="16.5" x14ac:dyDescent="0.25">
      <c r="A52" s="4">
        <v>15</v>
      </c>
      <c r="B52" s="4" t="s">
        <v>250</v>
      </c>
      <c r="C52" s="123" t="s">
        <v>193</v>
      </c>
      <c r="D52" s="115" t="s">
        <v>165</v>
      </c>
      <c r="E52" s="119" t="s">
        <v>305</v>
      </c>
      <c r="F52" s="153" t="s">
        <v>455</v>
      </c>
      <c r="G52" s="155" t="s">
        <v>27</v>
      </c>
      <c r="H52" s="53">
        <v>1</v>
      </c>
      <c r="I52" s="96" t="s">
        <v>17</v>
      </c>
      <c r="J52" s="34">
        <v>7800000</v>
      </c>
      <c r="K52" s="34">
        <v>7050000</v>
      </c>
      <c r="L52" s="34">
        <v>750000</v>
      </c>
      <c r="M52" s="111">
        <v>31310001586309</v>
      </c>
      <c r="N52" s="111" t="s">
        <v>80</v>
      </c>
      <c r="O52" s="134" t="s">
        <v>81</v>
      </c>
    </row>
    <row r="53" spans="1:15" s="31" customFormat="1" ht="33" x14ac:dyDescent="0.25">
      <c r="A53" s="4">
        <v>16</v>
      </c>
      <c r="B53" s="4" t="s">
        <v>254</v>
      </c>
      <c r="C53" s="114" t="s">
        <v>182</v>
      </c>
      <c r="D53" s="115" t="s">
        <v>46</v>
      </c>
      <c r="E53" s="119" t="s">
        <v>246</v>
      </c>
      <c r="F53" s="153" t="s">
        <v>449</v>
      </c>
      <c r="G53" s="156" t="s">
        <v>8</v>
      </c>
      <c r="H53" s="113">
        <v>1</v>
      </c>
      <c r="I53" s="96" t="s">
        <v>17</v>
      </c>
      <c r="J53" s="34">
        <v>7800000</v>
      </c>
      <c r="K53" s="34">
        <v>7050000</v>
      </c>
      <c r="L53" s="34">
        <v>750000</v>
      </c>
      <c r="M53" s="111" t="s">
        <v>377</v>
      </c>
      <c r="N53" s="111" t="s">
        <v>351</v>
      </c>
      <c r="O53" s="134" t="s">
        <v>369</v>
      </c>
    </row>
    <row r="54" spans="1:15" s="31" customFormat="1" ht="16.5" x14ac:dyDescent="0.25">
      <c r="A54" s="4">
        <v>17</v>
      </c>
      <c r="B54" s="4" t="s">
        <v>255</v>
      </c>
      <c r="C54" s="123" t="s">
        <v>256</v>
      </c>
      <c r="D54" s="115" t="s">
        <v>11</v>
      </c>
      <c r="E54" s="119" t="s">
        <v>246</v>
      </c>
      <c r="F54" s="153" t="s">
        <v>449</v>
      </c>
      <c r="G54" s="156" t="s">
        <v>8</v>
      </c>
      <c r="H54" s="113">
        <v>1</v>
      </c>
      <c r="I54" s="96" t="s">
        <v>17</v>
      </c>
      <c r="J54" s="34">
        <v>7800000</v>
      </c>
      <c r="K54" s="34">
        <v>7050000</v>
      </c>
      <c r="L54" s="34">
        <v>750000</v>
      </c>
      <c r="M54" s="111" t="s">
        <v>378</v>
      </c>
      <c r="N54" s="111" t="s">
        <v>351</v>
      </c>
      <c r="O54" s="134" t="s">
        <v>369</v>
      </c>
    </row>
    <row r="55" spans="1:15" s="31" customFormat="1" ht="16.5" x14ac:dyDescent="0.25">
      <c r="A55" s="4">
        <v>18</v>
      </c>
      <c r="B55" s="4" t="s">
        <v>257</v>
      </c>
      <c r="C55" s="123" t="s">
        <v>70</v>
      </c>
      <c r="D55" s="115" t="s">
        <v>153</v>
      </c>
      <c r="E55" s="119" t="s">
        <v>228</v>
      </c>
      <c r="F55" s="153" t="s">
        <v>449</v>
      </c>
      <c r="G55" s="156" t="s">
        <v>8</v>
      </c>
      <c r="H55" s="113">
        <v>1</v>
      </c>
      <c r="I55" s="96" t="s">
        <v>17</v>
      </c>
      <c r="J55" s="34">
        <v>7800000</v>
      </c>
      <c r="K55" s="34">
        <v>7050000</v>
      </c>
      <c r="L55" s="34">
        <v>750000</v>
      </c>
      <c r="M55" s="111" t="s">
        <v>379</v>
      </c>
      <c r="N55" s="111" t="s">
        <v>351</v>
      </c>
      <c r="O55" s="134" t="s">
        <v>369</v>
      </c>
    </row>
    <row r="56" spans="1:15" s="31" customFormat="1" ht="16.5" x14ac:dyDescent="0.25">
      <c r="A56" s="4">
        <v>19</v>
      </c>
      <c r="B56" s="112" t="s">
        <v>310</v>
      </c>
      <c r="C56" s="125" t="s">
        <v>190</v>
      </c>
      <c r="D56" s="126" t="s">
        <v>72</v>
      </c>
      <c r="E56" s="117" t="s">
        <v>413</v>
      </c>
      <c r="F56" s="153" t="s">
        <v>449</v>
      </c>
      <c r="G56" s="160" t="s">
        <v>76</v>
      </c>
      <c r="H56" s="53">
        <v>1</v>
      </c>
      <c r="I56" s="96" t="s">
        <v>17</v>
      </c>
      <c r="J56" s="34">
        <v>10000000</v>
      </c>
      <c r="K56" s="34">
        <v>7050000</v>
      </c>
      <c r="L56" s="34">
        <v>2950000</v>
      </c>
      <c r="M56" s="111" t="s">
        <v>380</v>
      </c>
      <c r="N56" s="111" t="s">
        <v>80</v>
      </c>
      <c r="O56" s="134" t="s">
        <v>81</v>
      </c>
    </row>
    <row r="57" spans="1:15" s="31" customFormat="1" ht="16.5" x14ac:dyDescent="0.25">
      <c r="A57" s="4">
        <v>20</v>
      </c>
      <c r="B57" s="112" t="s">
        <v>308</v>
      </c>
      <c r="C57" s="125" t="s">
        <v>309</v>
      </c>
      <c r="D57" s="126" t="s">
        <v>140</v>
      </c>
      <c r="E57" s="117" t="s">
        <v>413</v>
      </c>
      <c r="F57" s="153" t="s">
        <v>455</v>
      </c>
      <c r="G57" s="119" t="s">
        <v>26</v>
      </c>
      <c r="H57" s="53">
        <v>1</v>
      </c>
      <c r="I57" s="96" t="s">
        <v>17</v>
      </c>
      <c r="J57" s="34">
        <v>10000000</v>
      </c>
      <c r="K57" s="34">
        <v>7050000</v>
      </c>
      <c r="L57" s="34">
        <v>2950000</v>
      </c>
      <c r="M57" s="111" t="s">
        <v>381</v>
      </c>
      <c r="N57" s="111" t="s">
        <v>80</v>
      </c>
      <c r="O57" s="134" t="s">
        <v>81</v>
      </c>
    </row>
    <row r="58" spans="1:15" s="31" customFormat="1" ht="16.5" x14ac:dyDescent="0.25">
      <c r="A58" s="4">
        <v>21</v>
      </c>
      <c r="B58" s="159" t="s">
        <v>425</v>
      </c>
      <c r="C58" s="161" t="s">
        <v>476</v>
      </c>
      <c r="D58" s="163" t="s">
        <v>28</v>
      </c>
      <c r="E58" s="153" t="s">
        <v>477</v>
      </c>
      <c r="F58" s="153" t="s">
        <v>449</v>
      </c>
      <c r="G58" s="156" t="s">
        <v>8</v>
      </c>
      <c r="H58" s="113">
        <v>1</v>
      </c>
      <c r="I58" s="96" t="s">
        <v>17</v>
      </c>
      <c r="J58" s="34">
        <v>11200000</v>
      </c>
      <c r="K58" s="34">
        <v>7050000</v>
      </c>
      <c r="L58" s="34">
        <v>4150000</v>
      </c>
      <c r="M58" s="111"/>
      <c r="N58" s="111"/>
      <c r="O58" s="134"/>
    </row>
    <row r="59" spans="1:15" s="31" customFormat="1" ht="16.5" x14ac:dyDescent="0.25">
      <c r="A59" s="4">
        <v>22</v>
      </c>
      <c r="B59" s="159" t="s">
        <v>426</v>
      </c>
      <c r="C59" s="161" t="s">
        <v>478</v>
      </c>
      <c r="D59" s="163" t="s">
        <v>453</v>
      </c>
      <c r="E59" s="153" t="s">
        <v>479</v>
      </c>
      <c r="F59" s="153" t="s">
        <v>449</v>
      </c>
      <c r="G59" s="160" t="s">
        <v>76</v>
      </c>
      <c r="H59" s="113">
        <v>1</v>
      </c>
      <c r="I59" s="96" t="s">
        <v>17</v>
      </c>
      <c r="J59" s="34">
        <v>11200000</v>
      </c>
      <c r="K59" s="34">
        <v>7050000</v>
      </c>
      <c r="L59" s="34">
        <v>4150000</v>
      </c>
      <c r="M59" s="111"/>
      <c r="N59" s="111"/>
      <c r="O59" s="134"/>
    </row>
    <row r="60" spans="1:15" s="31" customFormat="1" ht="16.5" x14ac:dyDescent="0.25">
      <c r="A60" s="4">
        <v>23</v>
      </c>
      <c r="B60" s="159" t="s">
        <v>427</v>
      </c>
      <c r="C60" s="161" t="s">
        <v>480</v>
      </c>
      <c r="D60" s="163" t="s">
        <v>32</v>
      </c>
      <c r="E60" s="153" t="s">
        <v>481</v>
      </c>
      <c r="F60" s="153" t="s">
        <v>449</v>
      </c>
      <c r="G60" s="156" t="s">
        <v>8</v>
      </c>
      <c r="H60" s="113">
        <v>1</v>
      </c>
      <c r="I60" s="96" t="s">
        <v>17</v>
      </c>
      <c r="J60" s="34">
        <v>11200000</v>
      </c>
      <c r="K60" s="34">
        <v>7050000</v>
      </c>
      <c r="L60" s="34">
        <v>4150000</v>
      </c>
      <c r="M60" s="111"/>
      <c r="N60" s="111"/>
      <c r="O60" s="134"/>
    </row>
    <row r="61" spans="1:15" s="31" customFormat="1" ht="75" x14ac:dyDescent="0.25">
      <c r="A61" s="4">
        <v>24</v>
      </c>
      <c r="B61" s="118" t="s">
        <v>407</v>
      </c>
      <c r="C61" s="161" t="s">
        <v>408</v>
      </c>
      <c r="D61" s="37" t="s">
        <v>156</v>
      </c>
      <c r="E61" s="117" t="s">
        <v>202</v>
      </c>
      <c r="F61" s="153" t="s">
        <v>73</v>
      </c>
      <c r="G61" s="156" t="s">
        <v>147</v>
      </c>
      <c r="H61" s="53">
        <v>0.7</v>
      </c>
      <c r="I61" s="96" t="s">
        <v>17</v>
      </c>
      <c r="J61" s="34">
        <v>5180000</v>
      </c>
      <c r="K61" s="34">
        <v>4935000</v>
      </c>
      <c r="L61" s="34">
        <v>245000</v>
      </c>
      <c r="M61" s="111">
        <v>3131467538</v>
      </c>
      <c r="N61" s="111" t="s">
        <v>80</v>
      </c>
      <c r="O61" s="134" t="s">
        <v>81</v>
      </c>
    </row>
    <row r="62" spans="1:15" s="31" customFormat="1" ht="75" x14ac:dyDescent="0.25">
      <c r="A62" s="4">
        <v>25</v>
      </c>
      <c r="B62" s="112" t="s">
        <v>98</v>
      </c>
      <c r="C62" s="50" t="s">
        <v>99</v>
      </c>
      <c r="D62" s="37" t="s">
        <v>100</v>
      </c>
      <c r="E62" s="117" t="s">
        <v>203</v>
      </c>
      <c r="F62" s="153" t="s">
        <v>461</v>
      </c>
      <c r="G62" s="156" t="s">
        <v>147</v>
      </c>
      <c r="H62" s="53">
        <v>0.7</v>
      </c>
      <c r="I62" s="96" t="s">
        <v>17</v>
      </c>
      <c r="J62" s="34">
        <v>5180000</v>
      </c>
      <c r="K62" s="34">
        <v>4935000</v>
      </c>
      <c r="L62" s="34">
        <v>245000</v>
      </c>
      <c r="M62" s="111">
        <v>31310001461187</v>
      </c>
      <c r="N62" s="111" t="s">
        <v>80</v>
      </c>
      <c r="O62" s="134" t="s">
        <v>81</v>
      </c>
    </row>
    <row r="63" spans="1:15" s="31" customFormat="1" ht="75" x14ac:dyDescent="0.25">
      <c r="A63" s="4">
        <v>26</v>
      </c>
      <c r="B63" s="4" t="s">
        <v>242</v>
      </c>
      <c r="C63" s="123" t="s">
        <v>189</v>
      </c>
      <c r="D63" s="115" t="s">
        <v>173</v>
      </c>
      <c r="E63" s="119" t="s">
        <v>304</v>
      </c>
      <c r="F63" s="153" t="s">
        <v>73</v>
      </c>
      <c r="G63" s="156" t="s">
        <v>147</v>
      </c>
      <c r="H63" s="53">
        <v>0.7</v>
      </c>
      <c r="I63" s="96" t="s">
        <v>17</v>
      </c>
      <c r="J63" s="34">
        <v>5460000</v>
      </c>
      <c r="K63" s="34">
        <v>4935000</v>
      </c>
      <c r="L63" s="34">
        <v>525000</v>
      </c>
      <c r="M63" s="111">
        <v>74210000750729</v>
      </c>
      <c r="N63" s="111" t="s">
        <v>80</v>
      </c>
      <c r="O63" s="134" t="s">
        <v>81</v>
      </c>
    </row>
    <row r="64" spans="1:15" s="31" customFormat="1" ht="75" x14ac:dyDescent="0.25">
      <c r="A64" s="4">
        <v>27</v>
      </c>
      <c r="B64" s="4" t="s">
        <v>247</v>
      </c>
      <c r="C64" s="123" t="s">
        <v>248</v>
      </c>
      <c r="D64" s="115" t="s">
        <v>56</v>
      </c>
      <c r="E64" s="119" t="s">
        <v>304</v>
      </c>
      <c r="F64" s="153" t="s">
        <v>461</v>
      </c>
      <c r="G64" s="156" t="s">
        <v>147</v>
      </c>
      <c r="H64" s="53">
        <v>0.7</v>
      </c>
      <c r="I64" s="96" t="s">
        <v>17</v>
      </c>
      <c r="J64" s="34">
        <v>5460000</v>
      </c>
      <c r="K64" s="34">
        <v>4935000</v>
      </c>
      <c r="L64" s="34">
        <v>525000</v>
      </c>
      <c r="M64" s="111">
        <v>31310001584765</v>
      </c>
      <c r="N64" s="111" t="s">
        <v>80</v>
      </c>
      <c r="O64" s="134" t="s">
        <v>81</v>
      </c>
    </row>
    <row r="65" spans="1:15" s="31" customFormat="1" ht="75" x14ac:dyDescent="0.25">
      <c r="A65" s="4">
        <v>28</v>
      </c>
      <c r="B65" s="4" t="s">
        <v>287</v>
      </c>
      <c r="C65" s="123" t="s">
        <v>288</v>
      </c>
      <c r="D65" s="115" t="s">
        <v>289</v>
      </c>
      <c r="E65" s="119" t="s">
        <v>306</v>
      </c>
      <c r="F65" s="153" t="s">
        <v>482</v>
      </c>
      <c r="G65" s="156" t="s">
        <v>147</v>
      </c>
      <c r="H65" s="53">
        <v>0.7</v>
      </c>
      <c r="I65" s="96" t="s">
        <v>17</v>
      </c>
      <c r="J65" s="34">
        <v>5460000</v>
      </c>
      <c r="K65" s="34">
        <v>4935000</v>
      </c>
      <c r="L65" s="34">
        <v>525000</v>
      </c>
      <c r="M65" s="111">
        <v>31310001598696</v>
      </c>
      <c r="N65" s="111" t="s">
        <v>80</v>
      </c>
      <c r="O65" s="134" t="s">
        <v>81</v>
      </c>
    </row>
    <row r="66" spans="1:15" s="31" customFormat="1" ht="75" x14ac:dyDescent="0.25">
      <c r="A66" s="4">
        <v>29</v>
      </c>
      <c r="B66" s="4" t="s">
        <v>285</v>
      </c>
      <c r="C66" s="123" t="s">
        <v>286</v>
      </c>
      <c r="D66" s="115" t="s">
        <v>29</v>
      </c>
      <c r="E66" s="119" t="s">
        <v>306</v>
      </c>
      <c r="F66" s="153" t="s">
        <v>461</v>
      </c>
      <c r="G66" s="156" t="s">
        <v>147</v>
      </c>
      <c r="H66" s="53">
        <v>0.7</v>
      </c>
      <c r="I66" s="96" t="s">
        <v>17</v>
      </c>
      <c r="J66" s="34">
        <v>5460000</v>
      </c>
      <c r="K66" s="34">
        <v>4935000</v>
      </c>
      <c r="L66" s="34">
        <v>525000</v>
      </c>
      <c r="M66" s="111">
        <v>31310001586813</v>
      </c>
      <c r="N66" s="111" t="s">
        <v>80</v>
      </c>
      <c r="O66" s="134" t="s">
        <v>81</v>
      </c>
    </row>
    <row r="67" spans="1:15" s="31" customFormat="1" ht="75" x14ac:dyDescent="0.25">
      <c r="A67" s="4">
        <v>30</v>
      </c>
      <c r="B67" s="112" t="s">
        <v>251</v>
      </c>
      <c r="C67" s="125" t="s">
        <v>196</v>
      </c>
      <c r="D67" s="126" t="s">
        <v>10</v>
      </c>
      <c r="E67" s="117" t="s">
        <v>305</v>
      </c>
      <c r="F67" s="153" t="s">
        <v>461</v>
      </c>
      <c r="G67" s="156" t="s">
        <v>147</v>
      </c>
      <c r="H67" s="53">
        <v>0.7</v>
      </c>
      <c r="I67" s="96" t="s">
        <v>17</v>
      </c>
      <c r="J67" s="34">
        <v>5460000</v>
      </c>
      <c r="K67" s="34">
        <v>4935000</v>
      </c>
      <c r="L67" s="34">
        <v>525000</v>
      </c>
      <c r="M67" s="111">
        <v>31310001584871</v>
      </c>
      <c r="N67" s="111" t="s">
        <v>80</v>
      </c>
      <c r="O67" s="134" t="s">
        <v>81</v>
      </c>
    </row>
    <row r="68" spans="1:15" s="31" customFormat="1" ht="75" x14ac:dyDescent="0.25">
      <c r="A68" s="4">
        <v>31</v>
      </c>
      <c r="B68" s="112" t="s">
        <v>314</v>
      </c>
      <c r="C68" s="125" t="s">
        <v>214</v>
      </c>
      <c r="D68" s="126" t="s">
        <v>74</v>
      </c>
      <c r="E68" s="117" t="s">
        <v>413</v>
      </c>
      <c r="F68" s="153" t="s">
        <v>73</v>
      </c>
      <c r="G68" s="156" t="s">
        <v>147</v>
      </c>
      <c r="H68" s="53">
        <v>0.7</v>
      </c>
      <c r="I68" s="96" t="s">
        <v>17</v>
      </c>
      <c r="J68" s="34">
        <v>7000000</v>
      </c>
      <c r="K68" s="34">
        <v>4935000</v>
      </c>
      <c r="L68" s="34">
        <v>2065000</v>
      </c>
      <c r="M68" s="111" t="s">
        <v>382</v>
      </c>
      <c r="N68" s="111" t="s">
        <v>80</v>
      </c>
      <c r="O68" s="134" t="s">
        <v>81</v>
      </c>
    </row>
    <row r="69" spans="1:15" s="31" customFormat="1" ht="75" x14ac:dyDescent="0.25">
      <c r="A69" s="4">
        <v>32</v>
      </c>
      <c r="B69" s="112" t="s">
        <v>312</v>
      </c>
      <c r="C69" s="125" t="s">
        <v>313</v>
      </c>
      <c r="D69" s="126" t="s">
        <v>179</v>
      </c>
      <c r="E69" s="117" t="s">
        <v>413</v>
      </c>
      <c r="F69" s="153" t="s">
        <v>461</v>
      </c>
      <c r="G69" s="156" t="s">
        <v>147</v>
      </c>
      <c r="H69" s="53">
        <v>0.7</v>
      </c>
      <c r="I69" s="96" t="s">
        <v>17</v>
      </c>
      <c r="J69" s="34">
        <v>7000000</v>
      </c>
      <c r="K69" s="34">
        <v>4935000</v>
      </c>
      <c r="L69" s="34">
        <v>2065000</v>
      </c>
      <c r="M69" s="111" t="s">
        <v>383</v>
      </c>
      <c r="N69" s="111" t="s">
        <v>80</v>
      </c>
      <c r="O69" s="134" t="s">
        <v>81</v>
      </c>
    </row>
    <row r="70" spans="1:15" s="31" customFormat="1" ht="75" x14ac:dyDescent="0.25">
      <c r="A70" s="4">
        <v>33</v>
      </c>
      <c r="B70" s="127" t="s">
        <v>353</v>
      </c>
      <c r="C70" s="128" t="s">
        <v>354</v>
      </c>
      <c r="D70" s="129" t="s">
        <v>355</v>
      </c>
      <c r="E70" s="130" t="s">
        <v>311</v>
      </c>
      <c r="F70" s="153" t="s">
        <v>455</v>
      </c>
      <c r="G70" s="156" t="s">
        <v>147</v>
      </c>
      <c r="H70" s="53">
        <v>0.7</v>
      </c>
      <c r="I70" s="96" t="s">
        <v>17</v>
      </c>
      <c r="J70" s="34">
        <v>7000000</v>
      </c>
      <c r="K70" s="34">
        <v>4935000</v>
      </c>
      <c r="L70" s="34">
        <v>2065000</v>
      </c>
      <c r="M70" s="111" t="s">
        <v>384</v>
      </c>
      <c r="N70" s="111" t="s">
        <v>351</v>
      </c>
      <c r="O70" s="134" t="s">
        <v>352</v>
      </c>
    </row>
    <row r="71" spans="1:15" s="31" customFormat="1" ht="30" x14ac:dyDescent="0.25">
      <c r="A71" s="4">
        <v>34</v>
      </c>
      <c r="B71" s="112" t="s">
        <v>101</v>
      </c>
      <c r="C71" s="50" t="s">
        <v>102</v>
      </c>
      <c r="D71" s="37" t="s">
        <v>16</v>
      </c>
      <c r="E71" s="117" t="s">
        <v>103</v>
      </c>
      <c r="F71" s="153" t="s">
        <v>449</v>
      </c>
      <c r="G71" s="156" t="s">
        <v>43</v>
      </c>
      <c r="H71" s="53">
        <v>0.5</v>
      </c>
      <c r="I71" s="96" t="s">
        <v>17</v>
      </c>
      <c r="J71" s="34">
        <v>3700000</v>
      </c>
      <c r="K71" s="34">
        <v>3525000</v>
      </c>
      <c r="L71" s="34">
        <v>175000</v>
      </c>
      <c r="M71" s="111" t="s">
        <v>385</v>
      </c>
      <c r="N71" s="111" t="s">
        <v>351</v>
      </c>
      <c r="O71" s="134" t="s">
        <v>352</v>
      </c>
    </row>
    <row r="72" spans="1:15" s="31" customFormat="1" ht="16.5" x14ac:dyDescent="0.25">
      <c r="A72" s="5"/>
      <c r="B72" s="5"/>
      <c r="C72" s="51" t="s">
        <v>12</v>
      </c>
      <c r="D72" s="44">
        <v>34</v>
      </c>
      <c r="E72" s="149" t="s">
        <v>13</v>
      </c>
      <c r="F72" s="100"/>
      <c r="G72" s="149"/>
      <c r="H72" s="35"/>
      <c r="I72" s="96"/>
      <c r="J72" s="35">
        <v>253560000</v>
      </c>
      <c r="K72" s="35">
        <v>215025000</v>
      </c>
      <c r="L72" s="35">
        <v>38535000</v>
      </c>
      <c r="M72" s="49"/>
      <c r="N72" s="38"/>
      <c r="O72" s="38"/>
    </row>
    <row r="73" spans="1:15" s="31" customFormat="1" ht="16.5" x14ac:dyDescent="0.25">
      <c r="A73" s="5" t="s">
        <v>22</v>
      </c>
      <c r="B73" s="42" t="s">
        <v>62</v>
      </c>
      <c r="C73" s="51"/>
      <c r="D73" s="44"/>
      <c r="E73" s="149"/>
      <c r="F73" s="100"/>
      <c r="G73" s="149"/>
      <c r="H73" s="35"/>
      <c r="I73" s="96"/>
      <c r="J73" s="35"/>
      <c r="K73" s="35"/>
      <c r="L73" s="35"/>
      <c r="M73" s="49"/>
      <c r="N73" s="38"/>
      <c r="O73" s="38"/>
    </row>
    <row r="74" spans="1:15" s="31" customFormat="1" ht="16.5" x14ac:dyDescent="0.25">
      <c r="A74" s="4">
        <v>1</v>
      </c>
      <c r="B74" s="159" t="s">
        <v>428</v>
      </c>
      <c r="C74" s="161" t="s">
        <v>483</v>
      </c>
      <c r="D74" s="163" t="s">
        <v>484</v>
      </c>
      <c r="E74" s="153" t="s">
        <v>485</v>
      </c>
      <c r="F74" s="153" t="s">
        <v>467</v>
      </c>
      <c r="G74" s="155" t="s">
        <v>27</v>
      </c>
      <c r="H74" s="113">
        <v>1</v>
      </c>
      <c r="I74" s="96" t="s">
        <v>23</v>
      </c>
      <c r="J74" s="34">
        <v>11200000</v>
      </c>
      <c r="K74" s="34">
        <v>7500000</v>
      </c>
      <c r="L74" s="34">
        <v>3700000</v>
      </c>
      <c r="M74" s="111"/>
      <c r="N74" s="111"/>
      <c r="O74" s="134"/>
    </row>
    <row r="75" spans="1:15" s="31" customFormat="1" ht="16.5" x14ac:dyDescent="0.25">
      <c r="A75" s="5"/>
      <c r="B75" s="5"/>
      <c r="C75" s="51" t="s">
        <v>12</v>
      </c>
      <c r="D75" s="44">
        <v>1</v>
      </c>
      <c r="E75" s="149" t="s">
        <v>13</v>
      </c>
      <c r="F75" s="100"/>
      <c r="G75" s="149"/>
      <c r="H75" s="35"/>
      <c r="I75" s="96"/>
      <c r="J75" s="35">
        <v>11200000</v>
      </c>
      <c r="K75" s="35">
        <v>7500000</v>
      </c>
      <c r="L75" s="35">
        <v>3700000</v>
      </c>
      <c r="M75" s="49"/>
      <c r="N75" s="38"/>
      <c r="O75" s="38"/>
    </row>
    <row r="76" spans="1:15" s="31" customFormat="1" ht="16.5" x14ac:dyDescent="0.25">
      <c r="A76" s="5" t="s">
        <v>23</v>
      </c>
      <c r="B76" s="42" t="s">
        <v>429</v>
      </c>
      <c r="C76" s="51"/>
      <c r="D76" s="44"/>
      <c r="E76" s="149"/>
      <c r="F76" s="100"/>
      <c r="G76" s="149"/>
      <c r="H76" s="35"/>
      <c r="I76" s="96"/>
      <c r="J76" s="35"/>
      <c r="K76" s="35"/>
      <c r="L76" s="35"/>
      <c r="M76" s="49"/>
      <c r="N76" s="38"/>
      <c r="O76" s="38"/>
    </row>
    <row r="77" spans="1:15" s="31" customFormat="1" ht="90" x14ac:dyDescent="0.25">
      <c r="A77" s="4">
        <v>1</v>
      </c>
      <c r="B77" s="112" t="s">
        <v>142</v>
      </c>
      <c r="C77" s="50" t="s">
        <v>143</v>
      </c>
      <c r="D77" s="37" t="s">
        <v>47</v>
      </c>
      <c r="E77" s="117" t="s">
        <v>208</v>
      </c>
      <c r="F77" s="153" t="s">
        <v>449</v>
      </c>
      <c r="G77" s="156" t="s">
        <v>152</v>
      </c>
      <c r="H77" s="113">
        <v>1</v>
      </c>
      <c r="I77" s="96" t="s">
        <v>17</v>
      </c>
      <c r="J77" s="34">
        <v>7400000</v>
      </c>
      <c r="K77" s="34">
        <v>7050000</v>
      </c>
      <c r="L77" s="34">
        <v>350000</v>
      </c>
      <c r="M77" s="111">
        <v>31310001489888</v>
      </c>
      <c r="N77" s="111" t="s">
        <v>398</v>
      </c>
      <c r="O77" s="134" t="s">
        <v>81</v>
      </c>
    </row>
    <row r="78" spans="1:15" s="31" customFormat="1" ht="16.5" x14ac:dyDescent="0.25">
      <c r="A78" s="4">
        <v>2</v>
      </c>
      <c r="B78" s="127" t="s">
        <v>363</v>
      </c>
      <c r="C78" s="128" t="s">
        <v>364</v>
      </c>
      <c r="D78" s="129" t="s">
        <v>365</v>
      </c>
      <c r="E78" s="130" t="s">
        <v>366</v>
      </c>
      <c r="F78" s="153" t="s">
        <v>475</v>
      </c>
      <c r="G78" s="155" t="s">
        <v>26</v>
      </c>
      <c r="H78" s="113">
        <v>1</v>
      </c>
      <c r="I78" s="96" t="s">
        <v>17</v>
      </c>
      <c r="J78" s="34">
        <v>7400000</v>
      </c>
      <c r="K78" s="34">
        <v>7050000</v>
      </c>
      <c r="L78" s="34">
        <v>350000</v>
      </c>
      <c r="M78" s="162" t="s">
        <v>405</v>
      </c>
      <c r="N78" s="111" t="s">
        <v>80</v>
      </c>
      <c r="O78" s="134" t="s">
        <v>406</v>
      </c>
    </row>
    <row r="79" spans="1:15" s="31" customFormat="1" ht="90" x14ac:dyDescent="0.25">
      <c r="A79" s="4">
        <v>3</v>
      </c>
      <c r="B79" s="112" t="s">
        <v>114</v>
      </c>
      <c r="C79" s="50" t="s">
        <v>115</v>
      </c>
      <c r="D79" s="37" t="s">
        <v>116</v>
      </c>
      <c r="E79" s="117" t="s">
        <v>207</v>
      </c>
      <c r="F79" s="153" t="s">
        <v>449</v>
      </c>
      <c r="G79" s="156" t="s">
        <v>152</v>
      </c>
      <c r="H79" s="113">
        <v>1</v>
      </c>
      <c r="I79" s="96" t="s">
        <v>17</v>
      </c>
      <c r="J79" s="34">
        <v>7400000</v>
      </c>
      <c r="K79" s="34">
        <v>7050000</v>
      </c>
      <c r="L79" s="34">
        <v>350000</v>
      </c>
      <c r="M79" s="111">
        <v>31310001460801</v>
      </c>
      <c r="N79" s="111" t="s">
        <v>80</v>
      </c>
      <c r="O79" s="134" t="s">
        <v>81</v>
      </c>
    </row>
    <row r="80" spans="1:15" s="31" customFormat="1" ht="16.5" x14ac:dyDescent="0.25">
      <c r="A80" s="4">
        <v>4</v>
      </c>
      <c r="B80" s="112" t="s">
        <v>138</v>
      </c>
      <c r="C80" s="50" t="s">
        <v>139</v>
      </c>
      <c r="D80" s="37" t="s">
        <v>140</v>
      </c>
      <c r="E80" s="117" t="s">
        <v>207</v>
      </c>
      <c r="F80" s="153" t="s">
        <v>449</v>
      </c>
      <c r="G80" s="155" t="s">
        <v>141</v>
      </c>
      <c r="H80" s="113">
        <v>1</v>
      </c>
      <c r="I80" s="96" t="s">
        <v>17</v>
      </c>
      <c r="J80" s="34">
        <v>7400000</v>
      </c>
      <c r="K80" s="34">
        <v>7050000</v>
      </c>
      <c r="L80" s="34">
        <v>350000</v>
      </c>
      <c r="M80" s="111">
        <v>31310001490491</v>
      </c>
      <c r="N80" s="111" t="s">
        <v>80</v>
      </c>
      <c r="O80" s="134" t="s">
        <v>81</v>
      </c>
    </row>
    <row r="81" spans="1:15" s="31" customFormat="1" ht="16.5" x14ac:dyDescent="0.25">
      <c r="A81" s="4">
        <v>5</v>
      </c>
      <c r="B81" s="4" t="s">
        <v>271</v>
      </c>
      <c r="C81" s="123" t="s">
        <v>272</v>
      </c>
      <c r="D81" s="115" t="s">
        <v>168</v>
      </c>
      <c r="E81" s="119" t="s">
        <v>321</v>
      </c>
      <c r="F81" s="153" t="s">
        <v>449</v>
      </c>
      <c r="G81" s="156" t="s">
        <v>8</v>
      </c>
      <c r="H81" s="113">
        <v>1</v>
      </c>
      <c r="I81" s="96" t="s">
        <v>17</v>
      </c>
      <c r="J81" s="34">
        <v>7800000</v>
      </c>
      <c r="K81" s="34">
        <v>7050000</v>
      </c>
      <c r="L81" s="34">
        <v>750000</v>
      </c>
      <c r="M81" s="111">
        <v>31310001594588</v>
      </c>
      <c r="N81" s="111" t="s">
        <v>80</v>
      </c>
      <c r="O81" s="134" t="s">
        <v>81</v>
      </c>
    </row>
    <row r="82" spans="1:15" s="31" customFormat="1" ht="16.5" x14ac:dyDescent="0.25">
      <c r="A82" s="4">
        <v>6</v>
      </c>
      <c r="B82" s="112" t="s">
        <v>265</v>
      </c>
      <c r="C82" s="124" t="s">
        <v>266</v>
      </c>
      <c r="D82" s="37" t="s">
        <v>170</v>
      </c>
      <c r="E82" s="117" t="s">
        <v>322</v>
      </c>
      <c r="F82" s="153" t="s">
        <v>449</v>
      </c>
      <c r="G82" s="156" t="s">
        <v>8</v>
      </c>
      <c r="H82" s="113">
        <v>1</v>
      </c>
      <c r="I82" s="96" t="s">
        <v>17</v>
      </c>
      <c r="J82" s="34">
        <v>7800000</v>
      </c>
      <c r="K82" s="34">
        <v>7050000</v>
      </c>
      <c r="L82" s="34">
        <v>750000</v>
      </c>
      <c r="M82" s="111">
        <v>31310001593910</v>
      </c>
      <c r="N82" s="111" t="s">
        <v>80</v>
      </c>
      <c r="O82" s="134" t="s">
        <v>81</v>
      </c>
    </row>
    <row r="83" spans="1:15" s="31" customFormat="1" ht="90" x14ac:dyDescent="0.25">
      <c r="A83" s="4">
        <v>7</v>
      </c>
      <c r="B83" s="127" t="s">
        <v>360</v>
      </c>
      <c r="C83" s="128" t="s">
        <v>361</v>
      </c>
      <c r="D83" s="129" t="s">
        <v>16</v>
      </c>
      <c r="E83" s="130" t="s">
        <v>362</v>
      </c>
      <c r="F83" s="153" t="s">
        <v>449</v>
      </c>
      <c r="G83" s="156" t="s">
        <v>152</v>
      </c>
      <c r="H83" s="113">
        <v>1</v>
      </c>
      <c r="I83" s="96" t="s">
        <v>17</v>
      </c>
      <c r="J83" s="34">
        <v>10000000</v>
      </c>
      <c r="K83" s="34">
        <v>7050000</v>
      </c>
      <c r="L83" s="34">
        <v>2950000</v>
      </c>
      <c r="M83" s="111" t="s">
        <v>396</v>
      </c>
      <c r="N83" s="111" t="s">
        <v>80</v>
      </c>
      <c r="O83" s="134" t="s">
        <v>81</v>
      </c>
    </row>
    <row r="84" spans="1:15" s="31" customFormat="1" ht="16.5" x14ac:dyDescent="0.25">
      <c r="A84" s="4">
        <v>8</v>
      </c>
      <c r="B84" s="112" t="s">
        <v>323</v>
      </c>
      <c r="C84" s="125" t="s">
        <v>175</v>
      </c>
      <c r="D84" s="126" t="s">
        <v>72</v>
      </c>
      <c r="E84" s="117" t="s">
        <v>410</v>
      </c>
      <c r="F84" s="153" t="s">
        <v>449</v>
      </c>
      <c r="G84" s="160" t="s">
        <v>76</v>
      </c>
      <c r="H84" s="53">
        <v>1</v>
      </c>
      <c r="I84" s="96" t="s">
        <v>17</v>
      </c>
      <c r="J84" s="34">
        <v>10000000</v>
      </c>
      <c r="K84" s="34">
        <v>7050000</v>
      </c>
      <c r="L84" s="34">
        <v>2950000</v>
      </c>
      <c r="M84" s="111" t="s">
        <v>399</v>
      </c>
      <c r="N84" s="111" t="s">
        <v>80</v>
      </c>
      <c r="O84" s="134" t="s">
        <v>81</v>
      </c>
    </row>
    <row r="85" spans="1:15" s="31" customFormat="1" ht="75" x14ac:dyDescent="0.25">
      <c r="A85" s="4">
        <v>9</v>
      </c>
      <c r="B85" s="112" t="s">
        <v>117</v>
      </c>
      <c r="C85" s="50" t="s">
        <v>33</v>
      </c>
      <c r="D85" s="37" t="s">
        <v>118</v>
      </c>
      <c r="E85" s="117" t="s">
        <v>207</v>
      </c>
      <c r="F85" s="153" t="s">
        <v>461</v>
      </c>
      <c r="G85" s="156" t="s">
        <v>147</v>
      </c>
      <c r="H85" s="53">
        <v>0.7</v>
      </c>
      <c r="I85" s="96" t="s">
        <v>17</v>
      </c>
      <c r="J85" s="34">
        <v>5180000</v>
      </c>
      <c r="K85" s="34">
        <v>4935000</v>
      </c>
      <c r="L85" s="34">
        <v>245000</v>
      </c>
      <c r="M85" s="111">
        <v>31310001461008</v>
      </c>
      <c r="N85" s="111" t="s">
        <v>80</v>
      </c>
      <c r="O85" s="134" t="s">
        <v>81</v>
      </c>
    </row>
    <row r="86" spans="1:15" s="31" customFormat="1" ht="75" x14ac:dyDescent="0.25">
      <c r="A86" s="4">
        <v>10</v>
      </c>
      <c r="B86" s="4" t="s">
        <v>267</v>
      </c>
      <c r="C86" s="123" t="s">
        <v>268</v>
      </c>
      <c r="D86" s="115" t="s">
        <v>42</v>
      </c>
      <c r="E86" s="119" t="s">
        <v>321</v>
      </c>
      <c r="F86" s="153" t="s">
        <v>467</v>
      </c>
      <c r="G86" s="156" t="s">
        <v>147</v>
      </c>
      <c r="H86" s="53">
        <v>0.7</v>
      </c>
      <c r="I86" s="96" t="s">
        <v>17</v>
      </c>
      <c r="J86" s="34">
        <v>5460000</v>
      </c>
      <c r="K86" s="34">
        <v>4935000</v>
      </c>
      <c r="L86" s="34">
        <v>525000</v>
      </c>
      <c r="M86" s="111">
        <v>31310001595606</v>
      </c>
      <c r="N86" s="111" t="s">
        <v>80</v>
      </c>
      <c r="O86" s="134" t="s">
        <v>81</v>
      </c>
    </row>
    <row r="87" spans="1:15" s="31" customFormat="1" ht="30" x14ac:dyDescent="0.25">
      <c r="A87" s="4">
        <v>11</v>
      </c>
      <c r="B87" s="112" t="s">
        <v>215</v>
      </c>
      <c r="C87" s="124" t="s">
        <v>154</v>
      </c>
      <c r="D87" s="37" t="s">
        <v>54</v>
      </c>
      <c r="E87" s="117" t="s">
        <v>209</v>
      </c>
      <c r="F87" s="153" t="s">
        <v>449</v>
      </c>
      <c r="G87" s="156" t="s">
        <v>43</v>
      </c>
      <c r="H87" s="53">
        <v>0.5</v>
      </c>
      <c r="I87" s="96" t="s">
        <v>17</v>
      </c>
      <c r="J87" s="34">
        <v>3700000</v>
      </c>
      <c r="K87" s="34">
        <v>3525000</v>
      </c>
      <c r="L87" s="34">
        <v>175000</v>
      </c>
      <c r="M87" s="111">
        <v>31310001460795</v>
      </c>
      <c r="N87" s="111" t="s">
        <v>80</v>
      </c>
      <c r="O87" s="134" t="s">
        <v>81</v>
      </c>
    </row>
    <row r="88" spans="1:15" s="31" customFormat="1" ht="30" x14ac:dyDescent="0.25">
      <c r="A88" s="4">
        <v>12</v>
      </c>
      <c r="B88" s="112" t="s">
        <v>259</v>
      </c>
      <c r="C88" s="124" t="s">
        <v>191</v>
      </c>
      <c r="D88" s="37" t="s">
        <v>29</v>
      </c>
      <c r="E88" s="117" t="s">
        <v>258</v>
      </c>
      <c r="F88" s="153" t="s">
        <v>449</v>
      </c>
      <c r="G88" s="156" t="s">
        <v>43</v>
      </c>
      <c r="H88" s="53">
        <v>0.5</v>
      </c>
      <c r="I88" s="96" t="s">
        <v>17</v>
      </c>
      <c r="J88" s="34">
        <v>3900000</v>
      </c>
      <c r="K88" s="34">
        <v>3525000</v>
      </c>
      <c r="L88" s="34">
        <v>375000</v>
      </c>
      <c r="M88" s="111">
        <v>31310001579026</v>
      </c>
      <c r="N88" s="111" t="s">
        <v>80</v>
      </c>
      <c r="O88" s="134" t="s">
        <v>81</v>
      </c>
    </row>
    <row r="89" spans="1:15" s="31" customFormat="1" ht="30" x14ac:dyDescent="0.25">
      <c r="A89" s="4">
        <v>13</v>
      </c>
      <c r="B89" s="127" t="s">
        <v>367</v>
      </c>
      <c r="C89" s="128" t="s">
        <v>368</v>
      </c>
      <c r="D89" s="129" t="s">
        <v>129</v>
      </c>
      <c r="E89" s="130" t="s">
        <v>362</v>
      </c>
      <c r="F89" s="153" t="s">
        <v>486</v>
      </c>
      <c r="G89" s="156" t="s">
        <v>43</v>
      </c>
      <c r="H89" s="53">
        <v>0.5</v>
      </c>
      <c r="I89" s="96" t="s">
        <v>17</v>
      </c>
      <c r="J89" s="34">
        <v>5000000</v>
      </c>
      <c r="K89" s="34">
        <v>3525000</v>
      </c>
      <c r="L89" s="34">
        <v>1475000</v>
      </c>
      <c r="M89" s="111" t="s">
        <v>397</v>
      </c>
      <c r="N89" s="111" t="s">
        <v>80</v>
      </c>
      <c r="O89" s="134" t="s">
        <v>81</v>
      </c>
    </row>
    <row r="90" spans="1:15" s="31" customFormat="1" ht="16.5" x14ac:dyDescent="0.25">
      <c r="A90" s="5"/>
      <c r="B90" s="5"/>
      <c r="C90" s="51" t="s">
        <v>12</v>
      </c>
      <c r="D90" s="44">
        <v>13</v>
      </c>
      <c r="E90" s="149" t="s">
        <v>13</v>
      </c>
      <c r="F90" s="100"/>
      <c r="G90" s="149"/>
      <c r="H90" s="35"/>
      <c r="I90" s="96"/>
      <c r="J90" s="35">
        <v>88440000</v>
      </c>
      <c r="K90" s="35">
        <v>76845000</v>
      </c>
      <c r="L90" s="35">
        <v>11595000</v>
      </c>
      <c r="M90" s="49"/>
      <c r="N90" s="38"/>
      <c r="O90" s="38"/>
    </row>
    <row r="91" spans="1:15" s="31" customFormat="1" ht="16.5" x14ac:dyDescent="0.25">
      <c r="A91" s="5" t="s">
        <v>24</v>
      </c>
      <c r="B91" s="42" t="s">
        <v>63</v>
      </c>
      <c r="C91" s="51"/>
      <c r="D91" s="44"/>
      <c r="E91" s="149"/>
      <c r="F91" s="100"/>
      <c r="G91" s="149"/>
      <c r="H91" s="35"/>
      <c r="I91" s="96"/>
      <c r="J91" s="36"/>
      <c r="K91" s="36"/>
      <c r="L91" s="36"/>
      <c r="M91" s="49"/>
      <c r="N91" s="38"/>
      <c r="O91" s="38"/>
    </row>
    <row r="92" spans="1:15" s="31" customFormat="1" ht="16.5" x14ac:dyDescent="0.25">
      <c r="A92" s="4">
        <v>1</v>
      </c>
      <c r="B92" s="112" t="s">
        <v>107</v>
      </c>
      <c r="C92" s="50" t="s">
        <v>108</v>
      </c>
      <c r="D92" s="37" t="s">
        <v>109</v>
      </c>
      <c r="E92" s="117" t="s">
        <v>198</v>
      </c>
      <c r="F92" s="153" t="s">
        <v>424</v>
      </c>
      <c r="G92" s="155" t="s">
        <v>26</v>
      </c>
      <c r="H92" s="113">
        <v>1</v>
      </c>
      <c r="I92" s="96" t="s">
        <v>17</v>
      </c>
      <c r="J92" s="34">
        <v>7400000</v>
      </c>
      <c r="K92" s="34">
        <v>7050000</v>
      </c>
      <c r="L92" s="34">
        <v>350000</v>
      </c>
      <c r="M92" s="111">
        <v>31310001502688</v>
      </c>
      <c r="N92" s="111" t="s">
        <v>80</v>
      </c>
      <c r="O92" s="134" t="s">
        <v>81</v>
      </c>
    </row>
    <row r="93" spans="1:15" s="31" customFormat="1" ht="16.5" x14ac:dyDescent="0.25">
      <c r="A93" s="4">
        <v>2</v>
      </c>
      <c r="B93" s="112" t="s">
        <v>104</v>
      </c>
      <c r="C93" s="50" t="s">
        <v>105</v>
      </c>
      <c r="D93" s="37" t="s">
        <v>106</v>
      </c>
      <c r="E93" s="117" t="s">
        <v>200</v>
      </c>
      <c r="F93" s="153" t="s">
        <v>449</v>
      </c>
      <c r="G93" s="156" t="s">
        <v>8</v>
      </c>
      <c r="H93" s="113">
        <v>1</v>
      </c>
      <c r="I93" s="96" t="s">
        <v>17</v>
      </c>
      <c r="J93" s="34">
        <v>7400000</v>
      </c>
      <c r="K93" s="34">
        <v>7050000</v>
      </c>
      <c r="L93" s="34">
        <v>350000</v>
      </c>
      <c r="M93" s="111">
        <v>31310001460777</v>
      </c>
      <c r="N93" s="111" t="s">
        <v>80</v>
      </c>
      <c r="O93" s="134" t="s">
        <v>81</v>
      </c>
    </row>
    <row r="94" spans="1:15" s="31" customFormat="1" ht="16.5" x14ac:dyDescent="0.25">
      <c r="A94" s="4">
        <v>3</v>
      </c>
      <c r="B94" s="112" t="s">
        <v>144</v>
      </c>
      <c r="C94" s="50" t="s">
        <v>145</v>
      </c>
      <c r="D94" s="37" t="s">
        <v>146</v>
      </c>
      <c r="E94" s="119" t="s">
        <v>199</v>
      </c>
      <c r="F94" s="153" t="s">
        <v>449</v>
      </c>
      <c r="G94" s="156" t="s">
        <v>8</v>
      </c>
      <c r="H94" s="113">
        <v>1</v>
      </c>
      <c r="I94" s="96" t="s">
        <v>17</v>
      </c>
      <c r="J94" s="34">
        <v>7400000</v>
      </c>
      <c r="K94" s="34">
        <v>7050000</v>
      </c>
      <c r="L94" s="34">
        <v>350000</v>
      </c>
      <c r="M94" s="111">
        <v>1018261017</v>
      </c>
      <c r="N94" s="111" t="s">
        <v>351</v>
      </c>
      <c r="O94" s="134" t="s">
        <v>386</v>
      </c>
    </row>
    <row r="95" spans="1:15" s="31" customFormat="1" ht="16.5" x14ac:dyDescent="0.25">
      <c r="A95" s="4">
        <v>4</v>
      </c>
      <c r="B95" s="112" t="s">
        <v>135</v>
      </c>
      <c r="C95" s="50" t="s">
        <v>136</v>
      </c>
      <c r="D95" s="37" t="s">
        <v>137</v>
      </c>
      <c r="E95" s="117" t="s">
        <v>199</v>
      </c>
      <c r="F95" s="153" t="s">
        <v>449</v>
      </c>
      <c r="G95" s="156" t="s">
        <v>8</v>
      </c>
      <c r="H95" s="113">
        <v>1</v>
      </c>
      <c r="I95" s="96" t="s">
        <v>17</v>
      </c>
      <c r="J95" s="34">
        <v>7400000</v>
      </c>
      <c r="K95" s="34">
        <v>7050000</v>
      </c>
      <c r="L95" s="34">
        <v>350000</v>
      </c>
      <c r="M95" s="111">
        <v>31310001481820</v>
      </c>
      <c r="N95" s="111" t="s">
        <v>80</v>
      </c>
      <c r="O95" s="134" t="s">
        <v>81</v>
      </c>
    </row>
    <row r="96" spans="1:15" s="31" customFormat="1" ht="16.5" x14ac:dyDescent="0.25">
      <c r="A96" s="4">
        <v>5</v>
      </c>
      <c r="B96" s="118" t="s">
        <v>110</v>
      </c>
      <c r="C96" s="114" t="s">
        <v>111</v>
      </c>
      <c r="D96" s="37" t="s">
        <v>112</v>
      </c>
      <c r="E96" s="119" t="s">
        <v>113</v>
      </c>
      <c r="F96" s="153" t="s">
        <v>449</v>
      </c>
      <c r="G96" s="156" t="s">
        <v>8</v>
      </c>
      <c r="H96" s="113">
        <v>1</v>
      </c>
      <c r="I96" s="96" t="s">
        <v>17</v>
      </c>
      <c r="J96" s="34">
        <v>7400000</v>
      </c>
      <c r="K96" s="34">
        <v>7050000</v>
      </c>
      <c r="L96" s="34">
        <v>350000</v>
      </c>
      <c r="M96" s="111" t="s">
        <v>387</v>
      </c>
      <c r="N96" s="111" t="s">
        <v>351</v>
      </c>
      <c r="O96" s="134" t="s">
        <v>388</v>
      </c>
    </row>
    <row r="97" spans="1:15" s="31" customFormat="1" ht="16.5" x14ac:dyDescent="0.25">
      <c r="A97" s="4">
        <v>6</v>
      </c>
      <c r="B97" s="112" t="s">
        <v>132</v>
      </c>
      <c r="C97" s="50" t="s">
        <v>133</v>
      </c>
      <c r="D97" s="37" t="s">
        <v>11</v>
      </c>
      <c r="E97" s="117" t="s">
        <v>134</v>
      </c>
      <c r="F97" s="153" t="s">
        <v>449</v>
      </c>
      <c r="G97" s="156" t="s">
        <v>8</v>
      </c>
      <c r="H97" s="113">
        <v>1</v>
      </c>
      <c r="I97" s="96" t="s">
        <v>17</v>
      </c>
      <c r="J97" s="34">
        <v>7400000</v>
      </c>
      <c r="K97" s="34">
        <v>7050000</v>
      </c>
      <c r="L97" s="34">
        <v>350000</v>
      </c>
      <c r="M97" s="111">
        <v>1024273175</v>
      </c>
      <c r="N97" s="111" t="s">
        <v>351</v>
      </c>
      <c r="O97" s="134" t="s">
        <v>352</v>
      </c>
    </row>
    <row r="98" spans="1:15" s="94" customFormat="1" ht="16.5" x14ac:dyDescent="0.25">
      <c r="A98" s="4">
        <v>7</v>
      </c>
      <c r="B98" s="4" t="s">
        <v>229</v>
      </c>
      <c r="C98" s="123" t="s">
        <v>174</v>
      </c>
      <c r="D98" s="115" t="s">
        <v>15</v>
      </c>
      <c r="E98" s="119" t="s">
        <v>336</v>
      </c>
      <c r="F98" s="153" t="s">
        <v>449</v>
      </c>
      <c r="G98" s="156" t="s">
        <v>8</v>
      </c>
      <c r="H98" s="113">
        <v>1</v>
      </c>
      <c r="I98" s="96" t="s">
        <v>17</v>
      </c>
      <c r="J98" s="34">
        <v>7800000</v>
      </c>
      <c r="K98" s="34">
        <v>7050000</v>
      </c>
      <c r="L98" s="34">
        <v>750000</v>
      </c>
      <c r="M98" s="111">
        <v>31310001590373</v>
      </c>
      <c r="N98" s="111" t="s">
        <v>80</v>
      </c>
      <c r="O98" s="134" t="s">
        <v>81</v>
      </c>
    </row>
    <row r="99" spans="1:15" s="94" customFormat="1" ht="16.5" x14ac:dyDescent="0.25">
      <c r="A99" s="4">
        <v>8</v>
      </c>
      <c r="B99" s="4" t="s">
        <v>227</v>
      </c>
      <c r="C99" s="123" t="s">
        <v>222</v>
      </c>
      <c r="D99" s="115" t="s">
        <v>15</v>
      </c>
      <c r="E99" s="119" t="s">
        <v>334</v>
      </c>
      <c r="F99" s="153" t="s">
        <v>475</v>
      </c>
      <c r="G99" s="119" t="s">
        <v>26</v>
      </c>
      <c r="H99" s="113">
        <v>1</v>
      </c>
      <c r="I99" s="96" t="s">
        <v>17</v>
      </c>
      <c r="J99" s="34">
        <v>7800000</v>
      </c>
      <c r="K99" s="34">
        <v>7050000</v>
      </c>
      <c r="L99" s="34">
        <v>750000</v>
      </c>
      <c r="M99" s="111">
        <v>31310001588448</v>
      </c>
      <c r="N99" s="111" t="s">
        <v>80</v>
      </c>
      <c r="O99" s="134" t="s">
        <v>81</v>
      </c>
    </row>
    <row r="100" spans="1:15" s="94" customFormat="1" ht="16.5" x14ac:dyDescent="0.25">
      <c r="A100" s="4">
        <v>9</v>
      </c>
      <c r="B100" s="4" t="s">
        <v>230</v>
      </c>
      <c r="C100" s="123" t="s">
        <v>157</v>
      </c>
      <c r="D100" s="115" t="s">
        <v>84</v>
      </c>
      <c r="E100" s="119" t="s">
        <v>333</v>
      </c>
      <c r="F100" s="153" t="s">
        <v>449</v>
      </c>
      <c r="G100" s="156" t="s">
        <v>8</v>
      </c>
      <c r="H100" s="113">
        <v>1</v>
      </c>
      <c r="I100" s="96" t="s">
        <v>17</v>
      </c>
      <c r="J100" s="34">
        <v>7800000</v>
      </c>
      <c r="K100" s="34">
        <v>7050000</v>
      </c>
      <c r="L100" s="34">
        <v>750000</v>
      </c>
      <c r="M100" s="111">
        <v>31310001587737</v>
      </c>
      <c r="N100" s="111" t="s">
        <v>80</v>
      </c>
      <c r="O100" s="134" t="s">
        <v>81</v>
      </c>
    </row>
    <row r="101" spans="1:15" s="94" customFormat="1" ht="16.5" x14ac:dyDescent="0.25">
      <c r="A101" s="4">
        <v>10</v>
      </c>
      <c r="B101" s="4" t="s">
        <v>238</v>
      </c>
      <c r="C101" s="123" t="s">
        <v>239</v>
      </c>
      <c r="D101" s="115" t="s">
        <v>162</v>
      </c>
      <c r="E101" s="119" t="s">
        <v>237</v>
      </c>
      <c r="F101" s="153" t="s">
        <v>449</v>
      </c>
      <c r="G101" s="156" t="s">
        <v>8</v>
      </c>
      <c r="H101" s="113">
        <v>1</v>
      </c>
      <c r="I101" s="96" t="s">
        <v>17</v>
      </c>
      <c r="J101" s="34">
        <v>7800000</v>
      </c>
      <c r="K101" s="34">
        <v>7050000</v>
      </c>
      <c r="L101" s="34">
        <v>750000</v>
      </c>
      <c r="M101" s="111" t="s">
        <v>389</v>
      </c>
      <c r="N101" s="111" t="s">
        <v>351</v>
      </c>
      <c r="O101" s="134" t="s">
        <v>369</v>
      </c>
    </row>
    <row r="102" spans="1:15" s="94" customFormat="1" ht="16.5" x14ac:dyDescent="0.25">
      <c r="A102" s="4">
        <v>11</v>
      </c>
      <c r="B102" s="112" t="s">
        <v>240</v>
      </c>
      <c r="C102" s="124" t="s">
        <v>241</v>
      </c>
      <c r="D102" s="37" t="s">
        <v>168</v>
      </c>
      <c r="E102" s="117" t="s">
        <v>236</v>
      </c>
      <c r="F102" s="153" t="s">
        <v>449</v>
      </c>
      <c r="G102" s="156" t="s">
        <v>8</v>
      </c>
      <c r="H102" s="113">
        <v>1</v>
      </c>
      <c r="I102" s="96" t="s">
        <v>17</v>
      </c>
      <c r="J102" s="34">
        <v>7800000</v>
      </c>
      <c r="K102" s="34">
        <v>7050000</v>
      </c>
      <c r="L102" s="34">
        <v>750000</v>
      </c>
      <c r="M102" s="111">
        <v>1032646746</v>
      </c>
      <c r="N102" s="111" t="s">
        <v>351</v>
      </c>
      <c r="O102" s="134" t="s">
        <v>352</v>
      </c>
    </row>
    <row r="103" spans="1:15" s="94" customFormat="1" ht="16.5" x14ac:dyDescent="0.25">
      <c r="A103" s="4">
        <v>12</v>
      </c>
      <c r="B103" s="127" t="s">
        <v>356</v>
      </c>
      <c r="C103" s="128" t="s">
        <v>357</v>
      </c>
      <c r="D103" s="129" t="s">
        <v>358</v>
      </c>
      <c r="E103" s="130" t="s">
        <v>359</v>
      </c>
      <c r="F103" s="153" t="s">
        <v>449</v>
      </c>
      <c r="G103" s="156" t="s">
        <v>8</v>
      </c>
      <c r="H103" s="113">
        <v>1</v>
      </c>
      <c r="I103" s="96" t="s">
        <v>17</v>
      </c>
      <c r="J103" s="34">
        <v>10000000</v>
      </c>
      <c r="K103" s="34">
        <v>7050000</v>
      </c>
      <c r="L103" s="34">
        <v>2950000</v>
      </c>
      <c r="M103" s="111" t="s">
        <v>390</v>
      </c>
      <c r="N103" s="111" t="s">
        <v>351</v>
      </c>
      <c r="O103" s="134" t="s">
        <v>352</v>
      </c>
    </row>
    <row r="104" spans="1:15" s="94" customFormat="1" ht="16.5" x14ac:dyDescent="0.25">
      <c r="A104" s="4">
        <v>13</v>
      </c>
      <c r="B104" s="159" t="s">
        <v>430</v>
      </c>
      <c r="C104" s="161" t="s">
        <v>487</v>
      </c>
      <c r="D104" s="163" t="s">
        <v>29</v>
      </c>
      <c r="E104" s="153" t="s">
        <v>488</v>
      </c>
      <c r="F104" s="153" t="s">
        <v>449</v>
      </c>
      <c r="G104" s="156" t="s">
        <v>8</v>
      </c>
      <c r="H104" s="113">
        <v>1</v>
      </c>
      <c r="I104" s="96" t="s">
        <v>17</v>
      </c>
      <c r="J104" s="34">
        <v>11200000</v>
      </c>
      <c r="K104" s="34">
        <v>7050000</v>
      </c>
      <c r="L104" s="34">
        <v>4150000</v>
      </c>
      <c r="M104" s="111"/>
      <c r="N104" s="111"/>
      <c r="O104" s="134"/>
    </row>
    <row r="105" spans="1:15" s="94" customFormat="1" ht="16.5" x14ac:dyDescent="0.25">
      <c r="A105" s="4">
        <v>14</v>
      </c>
      <c r="B105" s="159" t="s">
        <v>431</v>
      </c>
      <c r="C105" s="161" t="s">
        <v>489</v>
      </c>
      <c r="D105" s="163" t="s">
        <v>131</v>
      </c>
      <c r="E105" s="153" t="s">
        <v>488</v>
      </c>
      <c r="F105" s="153" t="s">
        <v>475</v>
      </c>
      <c r="G105" s="155" t="s">
        <v>26</v>
      </c>
      <c r="H105" s="113">
        <v>1</v>
      </c>
      <c r="I105" s="96" t="s">
        <v>17</v>
      </c>
      <c r="J105" s="34">
        <v>11200000</v>
      </c>
      <c r="K105" s="34">
        <v>7050000</v>
      </c>
      <c r="L105" s="34">
        <v>4150000</v>
      </c>
      <c r="M105" s="111"/>
      <c r="N105" s="111"/>
      <c r="O105" s="134"/>
    </row>
    <row r="106" spans="1:15" s="94" customFormat="1" ht="16.5" x14ac:dyDescent="0.25">
      <c r="A106" s="4">
        <v>15</v>
      </c>
      <c r="B106" s="159" t="s">
        <v>432</v>
      </c>
      <c r="C106" s="161" t="s">
        <v>490</v>
      </c>
      <c r="D106" s="163" t="s">
        <v>491</v>
      </c>
      <c r="E106" s="153" t="s">
        <v>492</v>
      </c>
      <c r="F106" s="153" t="s">
        <v>449</v>
      </c>
      <c r="G106" s="156" t="s">
        <v>8</v>
      </c>
      <c r="H106" s="113">
        <v>1</v>
      </c>
      <c r="I106" s="96" t="s">
        <v>17</v>
      </c>
      <c r="J106" s="34">
        <v>11200000</v>
      </c>
      <c r="K106" s="34">
        <v>7050000</v>
      </c>
      <c r="L106" s="34">
        <v>4150000</v>
      </c>
      <c r="M106" s="111"/>
      <c r="N106" s="111"/>
      <c r="O106" s="134"/>
    </row>
    <row r="107" spans="1:15" s="94" customFormat="1" ht="75" x14ac:dyDescent="0.25">
      <c r="A107" s="4">
        <v>16</v>
      </c>
      <c r="B107" s="4" t="s">
        <v>233</v>
      </c>
      <c r="C107" s="123" t="s">
        <v>178</v>
      </c>
      <c r="D107" s="115" t="s">
        <v>234</v>
      </c>
      <c r="E107" s="119" t="s">
        <v>335</v>
      </c>
      <c r="F107" s="153" t="s">
        <v>461</v>
      </c>
      <c r="G107" s="156" t="s">
        <v>147</v>
      </c>
      <c r="H107" s="53">
        <v>0.7</v>
      </c>
      <c r="I107" s="96" t="s">
        <v>17</v>
      </c>
      <c r="J107" s="34">
        <v>5460000</v>
      </c>
      <c r="K107" s="34">
        <v>4935000</v>
      </c>
      <c r="L107" s="34">
        <v>525000</v>
      </c>
      <c r="M107" s="111">
        <v>31310001590258</v>
      </c>
      <c r="N107" s="111" t="s">
        <v>80</v>
      </c>
      <c r="O107" s="134" t="s">
        <v>81</v>
      </c>
    </row>
    <row r="108" spans="1:15" s="94" customFormat="1" ht="75" x14ac:dyDescent="0.25">
      <c r="A108" s="4">
        <v>17</v>
      </c>
      <c r="B108" s="4" t="s">
        <v>231</v>
      </c>
      <c r="C108" s="123" t="s">
        <v>232</v>
      </c>
      <c r="D108" s="115" t="s">
        <v>129</v>
      </c>
      <c r="E108" s="119" t="s">
        <v>333</v>
      </c>
      <c r="F108" s="153" t="s">
        <v>461</v>
      </c>
      <c r="G108" s="156" t="s">
        <v>147</v>
      </c>
      <c r="H108" s="53">
        <v>0.7</v>
      </c>
      <c r="I108" s="96" t="s">
        <v>17</v>
      </c>
      <c r="J108" s="34">
        <v>5460000</v>
      </c>
      <c r="K108" s="34">
        <v>4935000</v>
      </c>
      <c r="L108" s="34">
        <v>525000</v>
      </c>
      <c r="M108" s="111">
        <v>31310001590133</v>
      </c>
      <c r="N108" s="111" t="s">
        <v>80</v>
      </c>
      <c r="O108" s="134" t="s">
        <v>81</v>
      </c>
    </row>
    <row r="109" spans="1:15" s="94" customFormat="1" ht="30" x14ac:dyDescent="0.25">
      <c r="A109" s="4">
        <v>18</v>
      </c>
      <c r="B109" s="4" t="s">
        <v>235</v>
      </c>
      <c r="C109" s="123" t="s">
        <v>164</v>
      </c>
      <c r="D109" s="115" t="s">
        <v>195</v>
      </c>
      <c r="E109" s="119" t="s">
        <v>337</v>
      </c>
      <c r="F109" s="153" t="s">
        <v>449</v>
      </c>
      <c r="G109" s="156" t="s">
        <v>43</v>
      </c>
      <c r="H109" s="53">
        <v>0.5</v>
      </c>
      <c r="I109" s="96" t="s">
        <v>17</v>
      </c>
      <c r="J109" s="34">
        <v>3900000</v>
      </c>
      <c r="K109" s="34">
        <v>3525000</v>
      </c>
      <c r="L109" s="34">
        <v>375000</v>
      </c>
      <c r="M109" s="111">
        <v>31310001591118</v>
      </c>
      <c r="N109" s="111" t="s">
        <v>80</v>
      </c>
      <c r="O109" s="134" t="s">
        <v>81</v>
      </c>
    </row>
    <row r="110" spans="1:15" s="94" customFormat="1" ht="30" x14ac:dyDescent="0.25">
      <c r="A110" s="4">
        <v>19</v>
      </c>
      <c r="B110" s="112" t="s">
        <v>315</v>
      </c>
      <c r="C110" s="125" t="s">
        <v>159</v>
      </c>
      <c r="D110" s="126" t="s">
        <v>9</v>
      </c>
      <c r="E110" s="117" t="s">
        <v>316</v>
      </c>
      <c r="F110" s="153" t="s">
        <v>449</v>
      </c>
      <c r="G110" s="156" t="s">
        <v>43</v>
      </c>
      <c r="H110" s="53">
        <v>0.5</v>
      </c>
      <c r="I110" s="96" t="s">
        <v>17</v>
      </c>
      <c r="J110" s="34">
        <v>5000000</v>
      </c>
      <c r="K110" s="34">
        <v>3525000</v>
      </c>
      <c r="L110" s="34">
        <v>1475000</v>
      </c>
      <c r="M110" s="111" t="s">
        <v>391</v>
      </c>
      <c r="N110" s="111" t="s">
        <v>351</v>
      </c>
      <c r="O110" s="134" t="s">
        <v>352</v>
      </c>
    </row>
    <row r="111" spans="1:15" s="94" customFormat="1" ht="30" x14ac:dyDescent="0.25">
      <c r="A111" s="4">
        <v>20</v>
      </c>
      <c r="B111" s="159" t="s">
        <v>433</v>
      </c>
      <c r="C111" s="161" t="s">
        <v>493</v>
      </c>
      <c r="D111" s="163" t="s">
        <v>171</v>
      </c>
      <c r="E111" s="153" t="s">
        <v>492</v>
      </c>
      <c r="F111" s="153" t="s">
        <v>449</v>
      </c>
      <c r="G111" s="156" t="s">
        <v>43</v>
      </c>
      <c r="H111" s="53">
        <v>0.5</v>
      </c>
      <c r="I111" s="96" t="s">
        <v>17</v>
      </c>
      <c r="J111" s="34">
        <v>5600000</v>
      </c>
      <c r="K111" s="34">
        <v>3525000</v>
      </c>
      <c r="L111" s="34">
        <v>2075000</v>
      </c>
      <c r="M111" s="111"/>
      <c r="N111" s="111"/>
      <c r="O111" s="134"/>
    </row>
    <row r="112" spans="1:15" s="94" customFormat="1" ht="16.5" x14ac:dyDescent="0.25">
      <c r="A112" s="5"/>
      <c r="B112" s="5"/>
      <c r="C112" s="51" t="s">
        <v>12</v>
      </c>
      <c r="D112" s="44">
        <v>20</v>
      </c>
      <c r="E112" s="149" t="s">
        <v>13</v>
      </c>
      <c r="F112" s="100"/>
      <c r="G112" s="149"/>
      <c r="H112" s="35"/>
      <c r="I112" s="96"/>
      <c r="J112" s="35">
        <v>152420000</v>
      </c>
      <c r="K112" s="35">
        <v>126195000</v>
      </c>
      <c r="L112" s="35">
        <v>26225000</v>
      </c>
      <c r="M112" s="49"/>
      <c r="N112" s="38"/>
      <c r="O112" s="38"/>
    </row>
    <row r="113" spans="1:15" s="94" customFormat="1" ht="16.5" x14ac:dyDescent="0.25">
      <c r="A113" s="5" t="s">
        <v>25</v>
      </c>
      <c r="B113" s="42" t="s">
        <v>64</v>
      </c>
      <c r="C113" s="51"/>
      <c r="D113" s="44"/>
      <c r="E113" s="149"/>
      <c r="F113" s="48"/>
      <c r="G113" s="149"/>
      <c r="H113" s="54"/>
      <c r="I113" s="96"/>
      <c r="J113" s="36"/>
      <c r="K113" s="36"/>
      <c r="L113" s="36"/>
      <c r="M113" s="49"/>
      <c r="N113" s="38"/>
      <c r="O113" s="38"/>
    </row>
    <row r="114" spans="1:15" s="31" customFormat="1" ht="16.5" x14ac:dyDescent="0.25">
      <c r="A114" s="4">
        <v>1</v>
      </c>
      <c r="B114" s="112" t="s">
        <v>318</v>
      </c>
      <c r="C114" s="125" t="s">
        <v>180</v>
      </c>
      <c r="D114" s="126" t="s">
        <v>34</v>
      </c>
      <c r="E114" s="117" t="s">
        <v>411</v>
      </c>
      <c r="F114" s="153" t="s">
        <v>449</v>
      </c>
      <c r="G114" s="160" t="s">
        <v>76</v>
      </c>
      <c r="H114" s="53">
        <v>1</v>
      </c>
      <c r="I114" s="96" t="s">
        <v>17</v>
      </c>
      <c r="J114" s="34">
        <v>10000000</v>
      </c>
      <c r="K114" s="34">
        <v>7050000</v>
      </c>
      <c r="L114" s="34">
        <v>2950000</v>
      </c>
      <c r="M114" s="111" t="s">
        <v>392</v>
      </c>
      <c r="N114" s="111" t="s">
        <v>80</v>
      </c>
      <c r="O114" s="134" t="s">
        <v>81</v>
      </c>
    </row>
    <row r="115" spans="1:15" s="31" customFormat="1" ht="16.5" x14ac:dyDescent="0.25">
      <c r="A115" s="4">
        <v>2</v>
      </c>
      <c r="B115" s="159" t="s">
        <v>434</v>
      </c>
      <c r="C115" s="161" t="s">
        <v>494</v>
      </c>
      <c r="D115" s="163" t="s">
        <v>171</v>
      </c>
      <c r="E115" s="153" t="s">
        <v>495</v>
      </c>
      <c r="F115" s="153" t="s">
        <v>449</v>
      </c>
      <c r="G115" s="156" t="s">
        <v>8</v>
      </c>
      <c r="H115" s="53">
        <v>1</v>
      </c>
      <c r="I115" s="96" t="s">
        <v>17</v>
      </c>
      <c r="J115" s="34">
        <v>11200000</v>
      </c>
      <c r="K115" s="34">
        <v>7050000</v>
      </c>
      <c r="L115" s="34">
        <v>4150000</v>
      </c>
      <c r="M115" s="111"/>
      <c r="N115" s="111"/>
      <c r="O115" s="134"/>
    </row>
    <row r="116" spans="1:15" s="31" customFormat="1" ht="16.5" x14ac:dyDescent="0.25">
      <c r="A116" s="4">
        <v>3</v>
      </c>
      <c r="B116" s="159" t="s">
        <v>435</v>
      </c>
      <c r="C116" s="161" t="s">
        <v>496</v>
      </c>
      <c r="D116" s="163" t="s">
        <v>126</v>
      </c>
      <c r="E116" s="153" t="s">
        <v>497</v>
      </c>
      <c r="F116" s="153" t="s">
        <v>455</v>
      </c>
      <c r="G116" s="155" t="s">
        <v>26</v>
      </c>
      <c r="H116" s="53">
        <v>1</v>
      </c>
      <c r="I116" s="96" t="s">
        <v>17</v>
      </c>
      <c r="J116" s="34">
        <v>11200000</v>
      </c>
      <c r="K116" s="34">
        <v>7050000</v>
      </c>
      <c r="L116" s="34">
        <v>4150000</v>
      </c>
      <c r="M116" s="111"/>
      <c r="N116" s="111"/>
      <c r="O116" s="134"/>
    </row>
    <row r="117" spans="1:15" s="31" customFormat="1" ht="16.5" x14ac:dyDescent="0.25">
      <c r="A117" s="4">
        <v>4</v>
      </c>
      <c r="B117" s="159" t="s">
        <v>436</v>
      </c>
      <c r="C117" s="161" t="s">
        <v>498</v>
      </c>
      <c r="D117" s="163" t="s">
        <v>69</v>
      </c>
      <c r="E117" s="153" t="s">
        <v>499</v>
      </c>
      <c r="F117" s="153" t="s">
        <v>449</v>
      </c>
      <c r="G117" s="160" t="s">
        <v>76</v>
      </c>
      <c r="H117" s="53">
        <v>1</v>
      </c>
      <c r="I117" s="96" t="s">
        <v>17</v>
      </c>
      <c r="J117" s="34">
        <v>11200000</v>
      </c>
      <c r="K117" s="34">
        <v>7050000</v>
      </c>
      <c r="L117" s="34">
        <v>4150000</v>
      </c>
      <c r="M117" s="111"/>
      <c r="N117" s="111"/>
      <c r="O117" s="134"/>
    </row>
    <row r="118" spans="1:15" s="31" customFormat="1" ht="75" x14ac:dyDescent="0.25">
      <c r="A118" s="4">
        <v>5</v>
      </c>
      <c r="B118" s="112" t="s">
        <v>218</v>
      </c>
      <c r="C118" s="124" t="s">
        <v>219</v>
      </c>
      <c r="D118" s="37" t="s">
        <v>155</v>
      </c>
      <c r="E118" s="117" t="s">
        <v>213</v>
      </c>
      <c r="F118" s="153" t="s">
        <v>500</v>
      </c>
      <c r="G118" s="156" t="s">
        <v>147</v>
      </c>
      <c r="H118" s="53">
        <v>0.7</v>
      </c>
      <c r="I118" s="96" t="s">
        <v>17</v>
      </c>
      <c r="J118" s="34">
        <v>5180000</v>
      </c>
      <c r="K118" s="34">
        <v>4935000</v>
      </c>
      <c r="L118" s="34">
        <v>245000</v>
      </c>
      <c r="M118" s="111">
        <v>1024272812</v>
      </c>
      <c r="N118" s="111" t="s">
        <v>351</v>
      </c>
      <c r="O118" s="134" t="s">
        <v>388</v>
      </c>
    </row>
    <row r="119" spans="1:15" s="31" customFormat="1" ht="75" x14ac:dyDescent="0.25">
      <c r="A119" s="4">
        <v>6</v>
      </c>
      <c r="B119" s="112" t="s">
        <v>269</v>
      </c>
      <c r="C119" s="124" t="s">
        <v>270</v>
      </c>
      <c r="D119" s="37" t="s">
        <v>163</v>
      </c>
      <c r="E119" s="117" t="s">
        <v>317</v>
      </c>
      <c r="F119" s="153" t="s">
        <v>501</v>
      </c>
      <c r="G119" s="156" t="s">
        <v>147</v>
      </c>
      <c r="H119" s="53">
        <v>0.7</v>
      </c>
      <c r="I119" s="96" t="s">
        <v>17</v>
      </c>
      <c r="J119" s="34">
        <v>5460000</v>
      </c>
      <c r="K119" s="34">
        <v>4935000</v>
      </c>
      <c r="L119" s="34">
        <v>525000</v>
      </c>
      <c r="M119" s="111">
        <v>31310001596575</v>
      </c>
      <c r="N119" s="111" t="s">
        <v>80</v>
      </c>
      <c r="O119" s="134" t="s">
        <v>81</v>
      </c>
    </row>
    <row r="120" spans="1:15" s="31" customFormat="1" ht="75" x14ac:dyDescent="0.25">
      <c r="A120" s="4">
        <v>7</v>
      </c>
      <c r="B120" s="4" t="s">
        <v>273</v>
      </c>
      <c r="C120" s="123" t="s">
        <v>192</v>
      </c>
      <c r="D120" s="115" t="s">
        <v>155</v>
      </c>
      <c r="E120" s="119" t="s">
        <v>317</v>
      </c>
      <c r="F120" s="153" t="s">
        <v>73</v>
      </c>
      <c r="G120" s="156" t="s">
        <v>147</v>
      </c>
      <c r="H120" s="53">
        <v>0.7</v>
      </c>
      <c r="I120" s="96" t="s">
        <v>17</v>
      </c>
      <c r="J120" s="34">
        <v>5460000</v>
      </c>
      <c r="K120" s="34">
        <v>4935000</v>
      </c>
      <c r="L120" s="34">
        <v>525000</v>
      </c>
      <c r="M120" s="111">
        <v>31310001595086</v>
      </c>
      <c r="N120" s="111" t="s">
        <v>80</v>
      </c>
      <c r="O120" s="134" t="s">
        <v>81</v>
      </c>
    </row>
    <row r="121" spans="1:15" s="31" customFormat="1" ht="75" x14ac:dyDescent="0.25">
      <c r="A121" s="4">
        <v>8</v>
      </c>
      <c r="B121" s="112" t="s">
        <v>319</v>
      </c>
      <c r="C121" s="125" t="s">
        <v>320</v>
      </c>
      <c r="D121" s="126" t="s">
        <v>15</v>
      </c>
      <c r="E121" s="117" t="s">
        <v>412</v>
      </c>
      <c r="F121" s="153" t="s">
        <v>467</v>
      </c>
      <c r="G121" s="156" t="s">
        <v>147</v>
      </c>
      <c r="H121" s="53">
        <v>0.7</v>
      </c>
      <c r="I121" s="96" t="s">
        <v>17</v>
      </c>
      <c r="J121" s="34">
        <v>7000000</v>
      </c>
      <c r="K121" s="34">
        <v>4935000</v>
      </c>
      <c r="L121" s="34">
        <v>2065000</v>
      </c>
      <c r="M121" s="111" t="s">
        <v>393</v>
      </c>
      <c r="N121" s="111" t="s">
        <v>80</v>
      </c>
      <c r="O121" s="134" t="s">
        <v>81</v>
      </c>
    </row>
    <row r="122" spans="1:15" s="31" customFormat="1" ht="75" x14ac:dyDescent="0.25">
      <c r="A122" s="4">
        <v>9</v>
      </c>
      <c r="B122" s="127" t="s">
        <v>339</v>
      </c>
      <c r="C122" s="128" t="s">
        <v>340</v>
      </c>
      <c r="D122" s="129" t="s">
        <v>341</v>
      </c>
      <c r="E122" s="130" t="s">
        <v>342</v>
      </c>
      <c r="F122" s="153" t="s">
        <v>502</v>
      </c>
      <c r="G122" s="156" t="s">
        <v>147</v>
      </c>
      <c r="H122" s="53">
        <v>0.7</v>
      </c>
      <c r="I122" s="96" t="s">
        <v>17</v>
      </c>
      <c r="J122" s="34">
        <v>7000000</v>
      </c>
      <c r="K122" s="34">
        <v>4935000</v>
      </c>
      <c r="L122" s="34">
        <v>2065000</v>
      </c>
      <c r="M122" s="111" t="s">
        <v>394</v>
      </c>
      <c r="N122" s="111" t="s">
        <v>351</v>
      </c>
      <c r="O122" s="134" t="s">
        <v>352</v>
      </c>
    </row>
    <row r="123" spans="1:15" s="31" customFormat="1" ht="30" x14ac:dyDescent="0.25">
      <c r="A123" s="4">
        <v>10</v>
      </c>
      <c r="B123" s="112" t="s">
        <v>119</v>
      </c>
      <c r="C123" s="50" t="s">
        <v>120</v>
      </c>
      <c r="D123" s="37" t="s">
        <v>46</v>
      </c>
      <c r="E123" s="117" t="s">
        <v>121</v>
      </c>
      <c r="F123" s="153" t="s">
        <v>449</v>
      </c>
      <c r="G123" s="156" t="s">
        <v>43</v>
      </c>
      <c r="H123" s="53">
        <v>0.5</v>
      </c>
      <c r="I123" s="96" t="s">
        <v>17</v>
      </c>
      <c r="J123" s="34">
        <v>3700000</v>
      </c>
      <c r="K123" s="34">
        <v>3525000</v>
      </c>
      <c r="L123" s="34">
        <v>175000</v>
      </c>
      <c r="M123" s="111" t="s">
        <v>395</v>
      </c>
      <c r="N123" s="111" t="s">
        <v>351</v>
      </c>
      <c r="O123" s="134" t="s">
        <v>388</v>
      </c>
    </row>
    <row r="124" spans="1:15" s="31" customFormat="1" ht="16.5" x14ac:dyDescent="0.25">
      <c r="A124" s="5"/>
      <c r="B124" s="5"/>
      <c r="C124" s="51" t="s">
        <v>12</v>
      </c>
      <c r="D124" s="44">
        <v>10</v>
      </c>
      <c r="E124" s="149" t="s">
        <v>13</v>
      </c>
      <c r="F124" s="100"/>
      <c r="G124" s="149"/>
      <c r="H124" s="35"/>
      <c r="I124" s="96"/>
      <c r="J124" s="35">
        <v>77400000</v>
      </c>
      <c r="K124" s="35">
        <v>56400000</v>
      </c>
      <c r="L124" s="35">
        <v>21000000</v>
      </c>
      <c r="M124" s="49"/>
      <c r="N124" s="38"/>
      <c r="O124" s="38"/>
    </row>
    <row r="125" spans="1:15" ht="16.5" x14ac:dyDescent="0.25">
      <c r="A125" s="5" t="s">
        <v>35</v>
      </c>
      <c r="B125" s="32" t="s">
        <v>79</v>
      </c>
      <c r="C125" s="51"/>
      <c r="D125" s="44"/>
      <c r="E125" s="149"/>
      <c r="F125" s="100"/>
      <c r="G125" s="149"/>
      <c r="H125" s="35"/>
      <c r="I125" s="96"/>
      <c r="J125" s="36"/>
      <c r="K125" s="36"/>
      <c r="L125" s="36"/>
      <c r="M125" s="49"/>
      <c r="N125" s="38"/>
      <c r="O125" s="38"/>
    </row>
    <row r="126" spans="1:15" ht="16.5" x14ac:dyDescent="0.25">
      <c r="A126" s="4">
        <v>1</v>
      </c>
      <c r="B126" s="112" t="s">
        <v>122</v>
      </c>
      <c r="C126" s="50" t="s">
        <v>123</v>
      </c>
      <c r="D126" s="37" t="s">
        <v>54</v>
      </c>
      <c r="E126" s="117" t="s">
        <v>206</v>
      </c>
      <c r="F126" s="153" t="s">
        <v>449</v>
      </c>
      <c r="G126" s="156" t="s">
        <v>8</v>
      </c>
      <c r="H126" s="113">
        <v>1</v>
      </c>
      <c r="I126" s="96" t="s">
        <v>17</v>
      </c>
      <c r="J126" s="34">
        <v>7400000</v>
      </c>
      <c r="K126" s="34">
        <v>7050000</v>
      </c>
      <c r="L126" s="34">
        <v>350000</v>
      </c>
      <c r="M126" s="111">
        <v>31310001461451</v>
      </c>
      <c r="N126" s="111" t="s">
        <v>80</v>
      </c>
      <c r="O126" s="134" t="s">
        <v>81</v>
      </c>
    </row>
    <row r="127" spans="1:15" ht="16.5" x14ac:dyDescent="0.25">
      <c r="A127" s="4">
        <v>2</v>
      </c>
      <c r="B127" s="4" t="s">
        <v>260</v>
      </c>
      <c r="C127" s="123" t="s">
        <v>188</v>
      </c>
      <c r="D127" s="115" t="s">
        <v>30</v>
      </c>
      <c r="E127" s="119" t="s">
        <v>325</v>
      </c>
      <c r="F127" s="153" t="s">
        <v>449</v>
      </c>
      <c r="G127" s="156" t="s">
        <v>8</v>
      </c>
      <c r="H127" s="113">
        <v>1</v>
      </c>
      <c r="I127" s="96" t="s">
        <v>17</v>
      </c>
      <c r="J127" s="34">
        <v>7800000</v>
      </c>
      <c r="K127" s="34">
        <v>7050000</v>
      </c>
      <c r="L127" s="34">
        <v>750000</v>
      </c>
      <c r="M127" s="111">
        <v>31310001581809</v>
      </c>
      <c r="N127" s="111" t="s">
        <v>80</v>
      </c>
      <c r="O127" s="134" t="s">
        <v>81</v>
      </c>
    </row>
    <row r="128" spans="1:15" ht="16.5" x14ac:dyDescent="0.25">
      <c r="A128" s="4">
        <v>3</v>
      </c>
      <c r="B128" s="4" t="s">
        <v>261</v>
      </c>
      <c r="C128" s="123" t="s">
        <v>187</v>
      </c>
      <c r="D128" s="115" t="s">
        <v>262</v>
      </c>
      <c r="E128" s="119" t="s">
        <v>324</v>
      </c>
      <c r="F128" s="153" t="s">
        <v>73</v>
      </c>
      <c r="G128" s="119" t="s">
        <v>26</v>
      </c>
      <c r="H128" s="113">
        <v>1</v>
      </c>
      <c r="I128" s="96" t="s">
        <v>17</v>
      </c>
      <c r="J128" s="34">
        <v>7800000</v>
      </c>
      <c r="K128" s="34">
        <v>7050000</v>
      </c>
      <c r="L128" s="34">
        <v>750000</v>
      </c>
      <c r="M128" s="111">
        <v>31310001581483</v>
      </c>
      <c r="N128" s="111" t="s">
        <v>80</v>
      </c>
      <c r="O128" s="134" t="s">
        <v>81</v>
      </c>
    </row>
    <row r="129" spans="1:15" ht="16.5" x14ac:dyDescent="0.25">
      <c r="A129" s="4">
        <v>4</v>
      </c>
      <c r="B129" s="112" t="s">
        <v>326</v>
      </c>
      <c r="C129" s="125" t="s">
        <v>327</v>
      </c>
      <c r="D129" s="126" t="s">
        <v>166</v>
      </c>
      <c r="E129" s="117" t="s">
        <v>409</v>
      </c>
      <c r="F129" s="153" t="s">
        <v>470</v>
      </c>
      <c r="G129" s="119" t="s">
        <v>26</v>
      </c>
      <c r="H129" s="113">
        <v>1</v>
      </c>
      <c r="I129" s="96" t="s">
        <v>17</v>
      </c>
      <c r="J129" s="34">
        <v>10000000</v>
      </c>
      <c r="K129" s="34">
        <v>7050000</v>
      </c>
      <c r="L129" s="34">
        <v>2950000</v>
      </c>
      <c r="M129" s="111" t="s">
        <v>400</v>
      </c>
      <c r="N129" s="111" t="s">
        <v>80</v>
      </c>
      <c r="O129" s="134" t="s">
        <v>81</v>
      </c>
    </row>
    <row r="130" spans="1:15" s="122" customFormat="1" ht="16.5" x14ac:dyDescent="0.25">
      <c r="A130" s="4">
        <v>5</v>
      </c>
      <c r="B130" s="112" t="s">
        <v>331</v>
      </c>
      <c r="C130" s="125" t="s">
        <v>184</v>
      </c>
      <c r="D130" s="126" t="s">
        <v>161</v>
      </c>
      <c r="E130" s="117" t="s">
        <v>332</v>
      </c>
      <c r="F130" s="153" t="s">
        <v>449</v>
      </c>
      <c r="G130" s="156" t="s">
        <v>8</v>
      </c>
      <c r="H130" s="113">
        <v>1</v>
      </c>
      <c r="I130" s="96" t="s">
        <v>17</v>
      </c>
      <c r="J130" s="34">
        <v>10000000</v>
      </c>
      <c r="K130" s="34">
        <v>7050000</v>
      </c>
      <c r="L130" s="34">
        <v>2950000</v>
      </c>
      <c r="M130" s="111" t="s">
        <v>401</v>
      </c>
      <c r="N130" s="111" t="s">
        <v>351</v>
      </c>
      <c r="O130" s="134" t="s">
        <v>352</v>
      </c>
    </row>
    <row r="131" spans="1:15" s="122" customFormat="1" ht="16.5" x14ac:dyDescent="0.25">
      <c r="A131" s="4">
        <v>6</v>
      </c>
      <c r="B131" s="159" t="s">
        <v>437</v>
      </c>
      <c r="C131" s="161" t="s">
        <v>503</v>
      </c>
      <c r="D131" s="163" t="s">
        <v>21</v>
      </c>
      <c r="E131" s="153" t="s">
        <v>504</v>
      </c>
      <c r="F131" s="153" t="s">
        <v>449</v>
      </c>
      <c r="G131" s="160" t="s">
        <v>76</v>
      </c>
      <c r="H131" s="53">
        <v>1</v>
      </c>
      <c r="I131" s="96" t="s">
        <v>17</v>
      </c>
      <c r="J131" s="34">
        <v>11200000</v>
      </c>
      <c r="K131" s="34">
        <v>7050000</v>
      </c>
      <c r="L131" s="34">
        <v>4150000</v>
      </c>
      <c r="M131" s="111"/>
      <c r="N131" s="111"/>
      <c r="O131" s="134"/>
    </row>
    <row r="132" spans="1:15" s="122" customFormat="1" ht="16.5" x14ac:dyDescent="0.25">
      <c r="A132" s="4">
        <v>7</v>
      </c>
      <c r="B132" s="159" t="s">
        <v>438</v>
      </c>
      <c r="C132" s="161" t="s">
        <v>505</v>
      </c>
      <c r="D132" s="163" t="s">
        <v>506</v>
      </c>
      <c r="E132" s="153" t="s">
        <v>507</v>
      </c>
      <c r="F132" s="153" t="s">
        <v>449</v>
      </c>
      <c r="G132" s="156" t="s">
        <v>8</v>
      </c>
      <c r="H132" s="113">
        <v>1</v>
      </c>
      <c r="I132" s="96" t="s">
        <v>17</v>
      </c>
      <c r="J132" s="34">
        <v>11200000</v>
      </c>
      <c r="K132" s="34">
        <v>7050000</v>
      </c>
      <c r="L132" s="34">
        <v>4150000</v>
      </c>
      <c r="M132" s="111"/>
      <c r="N132" s="111"/>
      <c r="O132" s="134"/>
    </row>
    <row r="133" spans="1:15" ht="75" x14ac:dyDescent="0.25">
      <c r="A133" s="4">
        <v>8</v>
      </c>
      <c r="B133" s="112" t="s">
        <v>124</v>
      </c>
      <c r="C133" s="50" t="s">
        <v>125</v>
      </c>
      <c r="D133" s="37" t="s">
        <v>71</v>
      </c>
      <c r="E133" s="117" t="s">
        <v>206</v>
      </c>
      <c r="F133" s="153" t="s">
        <v>467</v>
      </c>
      <c r="G133" s="156" t="s">
        <v>147</v>
      </c>
      <c r="H133" s="53">
        <v>0.7</v>
      </c>
      <c r="I133" s="96" t="s">
        <v>17</v>
      </c>
      <c r="J133" s="34">
        <v>5180000</v>
      </c>
      <c r="K133" s="34">
        <v>4935000</v>
      </c>
      <c r="L133" s="34">
        <v>245000</v>
      </c>
      <c r="M133" s="111">
        <v>31310001461309</v>
      </c>
      <c r="N133" s="111" t="s">
        <v>80</v>
      </c>
      <c r="O133" s="134" t="s">
        <v>81</v>
      </c>
    </row>
    <row r="134" spans="1:15" ht="75" x14ac:dyDescent="0.25">
      <c r="A134" s="4">
        <v>9</v>
      </c>
      <c r="B134" s="4" t="s">
        <v>263</v>
      </c>
      <c r="C134" s="123" t="s">
        <v>264</v>
      </c>
      <c r="D134" s="115" t="s">
        <v>45</v>
      </c>
      <c r="E134" s="119" t="s">
        <v>224</v>
      </c>
      <c r="F134" s="153" t="s">
        <v>73</v>
      </c>
      <c r="G134" s="156" t="s">
        <v>147</v>
      </c>
      <c r="H134" s="53">
        <v>0.7</v>
      </c>
      <c r="I134" s="96" t="s">
        <v>17</v>
      </c>
      <c r="J134" s="34">
        <v>5460000</v>
      </c>
      <c r="K134" s="34">
        <v>4935000</v>
      </c>
      <c r="L134" s="34">
        <v>525000</v>
      </c>
      <c r="M134" s="111" t="s">
        <v>402</v>
      </c>
      <c r="N134" s="111" t="s">
        <v>351</v>
      </c>
      <c r="O134" s="134" t="s">
        <v>369</v>
      </c>
    </row>
    <row r="135" spans="1:15" ht="75" x14ac:dyDescent="0.25">
      <c r="A135" s="4">
        <v>10</v>
      </c>
      <c r="B135" s="112" t="s">
        <v>328</v>
      </c>
      <c r="C135" s="125" t="s">
        <v>329</v>
      </c>
      <c r="D135" s="126" t="s">
        <v>131</v>
      </c>
      <c r="E135" s="117" t="s">
        <v>409</v>
      </c>
      <c r="F135" s="153" t="s">
        <v>467</v>
      </c>
      <c r="G135" s="156" t="s">
        <v>147</v>
      </c>
      <c r="H135" s="53">
        <v>0.7</v>
      </c>
      <c r="I135" s="96" t="s">
        <v>17</v>
      </c>
      <c r="J135" s="34">
        <v>7000000</v>
      </c>
      <c r="K135" s="34">
        <v>4935000</v>
      </c>
      <c r="L135" s="34">
        <v>2065000</v>
      </c>
      <c r="M135" s="111" t="s">
        <v>403</v>
      </c>
      <c r="N135" s="111" t="s">
        <v>80</v>
      </c>
      <c r="O135" s="134" t="s">
        <v>81</v>
      </c>
    </row>
    <row r="136" spans="1:15" ht="75" x14ac:dyDescent="0.25">
      <c r="A136" s="4">
        <v>11</v>
      </c>
      <c r="B136" s="112" t="s">
        <v>330</v>
      </c>
      <c r="C136" s="125" t="s">
        <v>172</v>
      </c>
      <c r="D136" s="126" t="s">
        <v>9</v>
      </c>
      <c r="E136" s="117" t="s">
        <v>409</v>
      </c>
      <c r="F136" s="153" t="s">
        <v>467</v>
      </c>
      <c r="G136" s="156" t="s">
        <v>147</v>
      </c>
      <c r="H136" s="53">
        <v>0.7</v>
      </c>
      <c r="I136" s="96" t="s">
        <v>17</v>
      </c>
      <c r="J136" s="34">
        <v>7000000</v>
      </c>
      <c r="K136" s="34">
        <v>4935000</v>
      </c>
      <c r="L136" s="34">
        <v>2065000</v>
      </c>
      <c r="M136" s="111" t="s">
        <v>404</v>
      </c>
      <c r="N136" s="111" t="s">
        <v>80</v>
      </c>
      <c r="O136" s="134" t="s">
        <v>81</v>
      </c>
    </row>
    <row r="137" spans="1:15" ht="16.5" x14ac:dyDescent="0.25">
      <c r="A137" s="5"/>
      <c r="B137" s="42"/>
      <c r="C137" s="51" t="s">
        <v>12</v>
      </c>
      <c r="D137" s="44">
        <v>11</v>
      </c>
      <c r="E137" s="149" t="s">
        <v>13</v>
      </c>
      <c r="F137" s="100"/>
      <c r="G137" s="149"/>
      <c r="H137" s="35"/>
      <c r="I137" s="35"/>
      <c r="J137" s="35">
        <v>90040000</v>
      </c>
      <c r="K137" s="35">
        <v>69090000</v>
      </c>
      <c r="L137" s="35">
        <v>20950000</v>
      </c>
      <c r="M137" s="49"/>
      <c r="N137" s="49"/>
      <c r="O137" s="49"/>
    </row>
    <row r="138" spans="1:15" ht="16.5" x14ac:dyDescent="0.25">
      <c r="A138" s="5"/>
      <c r="B138" s="42"/>
      <c r="C138" s="52" t="s">
        <v>148</v>
      </c>
      <c r="D138" s="47">
        <v>110</v>
      </c>
      <c r="E138" s="149" t="s">
        <v>13</v>
      </c>
      <c r="F138" s="150"/>
      <c r="G138" s="151"/>
      <c r="H138" s="35"/>
      <c r="I138" s="106"/>
      <c r="J138" s="158">
        <v>829660000</v>
      </c>
      <c r="K138" s="158">
        <v>675180000</v>
      </c>
      <c r="L138" s="158">
        <v>154480000</v>
      </c>
      <c r="M138" s="103"/>
      <c r="N138" s="4"/>
      <c r="O138" s="166"/>
    </row>
    <row r="139" spans="1:15" ht="26.25" customHeight="1" x14ac:dyDescent="0.3">
      <c r="A139" s="72"/>
      <c r="B139" s="168" t="s">
        <v>447</v>
      </c>
      <c r="C139" s="168"/>
      <c r="D139" s="168"/>
      <c r="E139" s="168"/>
      <c r="F139" s="168"/>
      <c r="G139" s="168"/>
      <c r="H139" s="168"/>
      <c r="I139" s="168"/>
      <c r="J139" s="168"/>
      <c r="K139" s="168"/>
      <c r="L139" s="164"/>
      <c r="O139" s="95"/>
    </row>
    <row r="140" spans="1:15" s="73" customFormat="1" ht="7.5" customHeight="1" x14ac:dyDescent="0.25">
      <c r="A140" s="74"/>
      <c r="B140" s="28"/>
      <c r="C140" s="75"/>
      <c r="D140" s="76"/>
      <c r="E140" s="29"/>
      <c r="F140" s="58"/>
      <c r="G140" s="108"/>
      <c r="H140" s="55"/>
      <c r="I140" s="55"/>
      <c r="J140" s="30"/>
      <c r="K140" s="30"/>
      <c r="L140" s="30"/>
      <c r="M140" s="104"/>
      <c r="N140" s="59"/>
      <c r="O140" s="60"/>
    </row>
    <row r="141" spans="1:15" s="73" customFormat="1" ht="15" customHeight="1" x14ac:dyDescent="0.25">
      <c r="A141" s="176"/>
      <c r="B141" s="176"/>
      <c r="C141" s="176"/>
      <c r="D141" s="176"/>
      <c r="E141" s="176"/>
      <c r="F141" s="177"/>
      <c r="G141" s="177"/>
      <c r="H141" s="177"/>
      <c r="I141" s="177"/>
      <c r="J141" s="176"/>
      <c r="K141" s="177"/>
      <c r="L141" s="177"/>
      <c r="M141" s="177"/>
      <c r="N141" s="59"/>
      <c r="O141" s="135"/>
    </row>
    <row r="142" spans="1:15" s="73" customFormat="1" ht="21" customHeight="1" x14ac:dyDescent="0.25">
      <c r="A142" s="176"/>
      <c r="B142" s="176"/>
      <c r="C142" s="176"/>
      <c r="D142" s="176"/>
      <c r="E142" s="176"/>
      <c r="F142" s="177"/>
      <c r="G142" s="177"/>
      <c r="H142" s="177"/>
      <c r="I142" s="177"/>
      <c r="J142" s="177"/>
      <c r="K142" s="177"/>
      <c r="L142" s="177"/>
      <c r="M142" s="177"/>
      <c r="N142" s="59"/>
      <c r="O142" s="60"/>
    </row>
    <row r="143" spans="1:15" s="73" customFormat="1" x14ac:dyDescent="0.25">
      <c r="A143" s="77"/>
      <c r="B143" s="78"/>
      <c r="C143" s="79"/>
      <c r="D143" s="80"/>
      <c r="E143" s="77"/>
      <c r="F143" s="71"/>
      <c r="G143" s="71"/>
      <c r="H143" s="77"/>
      <c r="I143" s="77"/>
      <c r="J143" s="77"/>
      <c r="K143" s="77"/>
      <c r="L143" s="81"/>
      <c r="M143" s="104"/>
      <c r="N143" s="59"/>
      <c r="O143" s="60"/>
    </row>
    <row r="144" spans="1:15" s="73" customFormat="1" x14ac:dyDescent="0.25">
      <c r="A144" s="77"/>
      <c r="B144" s="78"/>
      <c r="C144" s="79"/>
      <c r="D144" s="80"/>
      <c r="E144" s="77"/>
      <c r="F144" s="71"/>
      <c r="G144" s="71"/>
      <c r="H144" s="77"/>
      <c r="I144" s="77"/>
      <c r="J144" s="77"/>
      <c r="K144" s="77"/>
      <c r="L144" s="81"/>
      <c r="M144" s="104"/>
      <c r="N144" s="59"/>
      <c r="O144" s="60"/>
    </row>
    <row r="145" spans="1:15" s="73" customFormat="1" x14ac:dyDescent="0.25">
      <c r="A145" s="77"/>
      <c r="B145" s="78"/>
      <c r="C145" s="79"/>
      <c r="D145" s="80"/>
      <c r="E145" s="77"/>
      <c r="F145" s="71"/>
      <c r="G145" s="71"/>
      <c r="H145" s="77"/>
      <c r="I145" s="77"/>
      <c r="J145" s="77"/>
      <c r="K145" s="77"/>
      <c r="L145" s="81"/>
      <c r="M145" s="104"/>
      <c r="N145" s="59"/>
      <c r="O145" s="60"/>
    </row>
    <row r="146" spans="1:15" s="73" customFormat="1" x14ac:dyDescent="0.25">
      <c r="A146" s="77"/>
      <c r="B146" s="78"/>
      <c r="C146" s="79"/>
      <c r="D146" s="80"/>
      <c r="E146" s="77"/>
      <c r="F146" s="71"/>
      <c r="G146" s="109"/>
      <c r="H146" s="77"/>
      <c r="I146" s="77"/>
      <c r="J146" s="77"/>
      <c r="K146" s="77"/>
      <c r="L146" s="81"/>
      <c r="M146" s="104"/>
      <c r="N146" s="59"/>
      <c r="O146" s="60"/>
    </row>
    <row r="147" spans="1:15" s="73" customFormat="1" x14ac:dyDescent="0.25">
      <c r="A147" s="77"/>
      <c r="B147" s="78"/>
      <c r="C147" s="79"/>
      <c r="D147" s="80"/>
      <c r="E147" s="77"/>
      <c r="F147" s="71"/>
      <c r="G147" s="109"/>
      <c r="H147" s="77"/>
      <c r="I147" s="77"/>
      <c r="J147" s="77"/>
      <c r="K147" s="77"/>
      <c r="L147" s="81"/>
      <c r="M147" s="104"/>
      <c r="N147" s="59"/>
      <c r="O147" s="60"/>
    </row>
    <row r="148" spans="1:15" s="73" customFormat="1" ht="19.5" customHeight="1" x14ac:dyDescent="0.3">
      <c r="A148" s="167"/>
      <c r="B148" s="167"/>
      <c r="C148" s="168"/>
      <c r="D148" s="168"/>
      <c r="E148" s="168"/>
      <c r="F148" s="169"/>
      <c r="G148" s="169"/>
      <c r="H148" s="169"/>
      <c r="I148" s="169"/>
      <c r="J148" s="170"/>
      <c r="K148" s="170"/>
      <c r="L148" s="170"/>
      <c r="M148" s="170"/>
      <c r="N148" s="59"/>
      <c r="O148" s="60"/>
    </row>
    <row r="149" spans="1:15" s="73" customFormat="1" ht="18" x14ac:dyDescent="0.3">
      <c r="A149" s="88"/>
      <c r="B149" s="89"/>
      <c r="C149" s="90"/>
      <c r="D149" s="91"/>
      <c r="E149" s="92"/>
      <c r="F149" s="107"/>
      <c r="G149" s="110"/>
      <c r="H149" s="88"/>
      <c r="I149" s="88"/>
      <c r="J149" s="60"/>
      <c r="K149" s="60"/>
      <c r="L149" s="87"/>
      <c r="M149" s="104"/>
      <c r="N149" s="59"/>
      <c r="O149" s="60"/>
    </row>
  </sheetData>
  <autoFilter ref="A7:O139" xr:uid="{F66FF5C7-6F82-498B-B6A5-31B983F459E0}"/>
  <sortState xmlns:xlrd2="http://schemas.microsoft.com/office/spreadsheetml/2017/richdata2" ref="A77:O89">
    <sortCondition descending="1" ref="H77:H89"/>
    <sortCondition ref="E77:E89"/>
    <sortCondition ref="D77:D89"/>
  </sortState>
  <mergeCells count="15">
    <mergeCell ref="A148:B148"/>
    <mergeCell ref="C148:E148"/>
    <mergeCell ref="F148:I148"/>
    <mergeCell ref="J148:M148"/>
    <mergeCell ref="A1:E1"/>
    <mergeCell ref="G1:M1"/>
    <mergeCell ref="A2:E2"/>
    <mergeCell ref="G2:M2"/>
    <mergeCell ref="A4:M4"/>
    <mergeCell ref="A5:M5"/>
    <mergeCell ref="B139:K139"/>
    <mergeCell ref="A141:B142"/>
    <mergeCell ref="C141:E142"/>
    <mergeCell ref="F141:I142"/>
    <mergeCell ref="J141:M142"/>
  </mergeCells>
  <pageMargins left="0.39370078740157483" right="0.19685039370078741" top="0.55118110236220474" bottom="0.51181102362204722" header="0.31496062992125984" footer="0.31496062992125984"/>
  <pageSetup paperSize="9" scale="82" orientation="landscape" r:id="rId1"/>
  <headerFooter differentFirst="1">
    <oddHeader>&amp;C&amp;"Times New Roman,Thường"&amp;12&amp;P</oddHeader>
  </headerFooter>
  <colBreaks count="1" manualBreakCount="1">
    <brk id="13" max="1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26"/>
  <sheetViews>
    <sheetView zoomScaleNormal="100" workbookViewId="0">
      <selection activeCell="C23" sqref="C23"/>
    </sheetView>
  </sheetViews>
  <sheetFormatPr defaultRowHeight="16.5" x14ac:dyDescent="0.25"/>
  <cols>
    <col min="1" max="1" width="5.28515625" style="3" customWidth="1"/>
    <col min="2" max="2" width="18.28515625" style="3" customWidth="1"/>
    <col min="3" max="3" width="14.42578125" style="3" customWidth="1"/>
    <col min="4" max="4" width="5.7109375" style="3" customWidth="1"/>
    <col min="5" max="5" width="14" style="3" customWidth="1"/>
    <col min="6" max="6" width="4.85546875" style="3" customWidth="1"/>
    <col min="7" max="7" width="12.85546875" style="3" customWidth="1"/>
    <col min="8" max="8" width="5" style="3" customWidth="1"/>
    <col min="9" max="9" width="12.85546875" style="3" customWidth="1"/>
    <col min="10" max="10" width="5.7109375" style="3" customWidth="1"/>
    <col min="11" max="11" width="15.42578125" style="3" customWidth="1"/>
    <col min="12" max="12" width="13.7109375" style="3" customWidth="1"/>
    <col min="13" max="13" width="14.28515625" style="3" customWidth="1"/>
    <col min="14" max="16384" width="9.140625" style="10"/>
  </cols>
  <sheetData>
    <row r="1" spans="1:13" x14ac:dyDescent="0.25">
      <c r="A1" s="196" t="s">
        <v>0</v>
      </c>
      <c r="B1" s="196"/>
      <c r="C1" s="196"/>
      <c r="D1" s="196"/>
      <c r="E1" s="196"/>
      <c r="F1" s="17"/>
      <c r="G1" s="198" t="s">
        <v>49</v>
      </c>
      <c r="H1" s="198"/>
      <c r="I1" s="198"/>
      <c r="J1" s="198"/>
      <c r="K1" s="198"/>
      <c r="L1" s="198"/>
      <c r="M1" s="198"/>
    </row>
    <row r="2" spans="1:13" ht="33.75" customHeight="1" x14ac:dyDescent="0.25">
      <c r="A2" s="197" t="s">
        <v>297</v>
      </c>
      <c r="B2" s="198"/>
      <c r="C2" s="198"/>
      <c r="D2" s="198"/>
      <c r="E2" s="198"/>
      <c r="F2" s="17"/>
      <c r="G2" s="199" t="s">
        <v>50</v>
      </c>
      <c r="H2" s="199"/>
      <c r="I2" s="199"/>
      <c r="J2" s="199"/>
      <c r="K2" s="199"/>
      <c r="L2" s="199"/>
      <c r="M2" s="199"/>
    </row>
    <row r="3" spans="1:13" ht="12.75" customHeight="1" x14ac:dyDescent="0.25">
      <c r="A3" s="27"/>
      <c r="B3" s="26"/>
      <c r="C3" s="27"/>
      <c r="D3" s="27"/>
      <c r="E3" s="16"/>
      <c r="F3" s="18"/>
      <c r="G3" s="1"/>
      <c r="H3" s="2"/>
      <c r="I3" s="19"/>
    </row>
    <row r="4" spans="1:13" ht="59.25" customHeight="1" x14ac:dyDescent="0.25">
      <c r="A4" s="200" t="s">
        <v>440</v>
      </c>
      <c r="B4" s="200"/>
      <c r="C4" s="200"/>
      <c r="D4" s="200"/>
      <c r="E4" s="200"/>
      <c r="F4" s="200"/>
      <c r="G4" s="200"/>
      <c r="H4" s="200"/>
      <c r="I4" s="200"/>
      <c r="J4" s="200"/>
      <c r="K4" s="200"/>
      <c r="L4" s="200"/>
      <c r="M4" s="200"/>
    </row>
    <row r="5" spans="1:13" s="146" customFormat="1" ht="21" customHeight="1" x14ac:dyDescent="0.25">
      <c r="A5" s="143" t="s">
        <v>370</v>
      </c>
      <c r="B5" s="144" t="s">
        <v>371</v>
      </c>
      <c r="C5" s="145"/>
      <c r="D5" s="145"/>
      <c r="E5" s="145"/>
      <c r="F5" s="145"/>
      <c r="G5" s="145"/>
      <c r="H5" s="145"/>
      <c r="I5" s="145"/>
      <c r="J5" s="145"/>
      <c r="K5" s="145"/>
      <c r="L5" s="145"/>
      <c r="M5" s="145"/>
    </row>
    <row r="6" spans="1:13" s="21" customFormat="1" ht="21" customHeight="1" x14ac:dyDescent="0.25">
      <c r="A6" s="201" t="s">
        <v>39</v>
      </c>
      <c r="B6" s="201" t="s">
        <v>51</v>
      </c>
      <c r="C6" s="186" t="s">
        <v>298</v>
      </c>
      <c r="D6" s="202" t="s">
        <v>36</v>
      </c>
      <c r="E6" s="202"/>
      <c r="F6" s="203" t="s">
        <v>37</v>
      </c>
      <c r="G6" s="203"/>
      <c r="H6" s="203" t="s">
        <v>38</v>
      </c>
      <c r="I6" s="203"/>
      <c r="J6" s="189" t="s">
        <v>40</v>
      </c>
      <c r="K6" s="190"/>
      <c r="L6" s="204" t="s">
        <v>344</v>
      </c>
      <c r="M6" s="204" t="s">
        <v>58</v>
      </c>
    </row>
    <row r="7" spans="1:13" s="21" customFormat="1" ht="17.25" customHeight="1" x14ac:dyDescent="0.25">
      <c r="A7" s="185"/>
      <c r="B7" s="185"/>
      <c r="C7" s="187"/>
      <c r="D7" s="178" t="s">
        <v>443</v>
      </c>
      <c r="E7" s="179"/>
      <c r="F7" s="179"/>
      <c r="G7" s="179"/>
      <c r="H7" s="179"/>
      <c r="I7" s="179"/>
      <c r="J7" s="179"/>
      <c r="K7" s="180"/>
      <c r="L7" s="204"/>
      <c r="M7" s="204"/>
    </row>
    <row r="8" spans="1:13" s="21" customFormat="1" ht="24" customHeight="1" x14ac:dyDescent="0.25">
      <c r="A8" s="201"/>
      <c r="B8" s="201"/>
      <c r="C8" s="188"/>
      <c r="D8" s="57" t="s">
        <v>294</v>
      </c>
      <c r="E8" s="57" t="s">
        <v>52</v>
      </c>
      <c r="F8" s="57" t="s">
        <v>294</v>
      </c>
      <c r="G8" s="57" t="s">
        <v>53</v>
      </c>
      <c r="H8" s="57" t="s">
        <v>294</v>
      </c>
      <c r="I8" s="57" t="s">
        <v>53</v>
      </c>
      <c r="J8" s="57" t="s">
        <v>294</v>
      </c>
      <c r="K8" s="57" t="s">
        <v>41</v>
      </c>
      <c r="L8" s="204"/>
      <c r="M8" s="204"/>
    </row>
    <row r="9" spans="1:13" ht="17.25" customHeight="1" x14ac:dyDescent="0.25">
      <c r="A9" s="4">
        <v>1</v>
      </c>
      <c r="B9" s="4" t="s">
        <v>149</v>
      </c>
      <c r="C9" s="6">
        <v>18500000</v>
      </c>
      <c r="D9" s="11">
        <f>15+3+1</f>
        <v>19</v>
      </c>
      <c r="E9" s="7">
        <f>C9/10*4</f>
        <v>7400000</v>
      </c>
      <c r="F9" s="14">
        <v>8</v>
      </c>
      <c r="G9" s="20">
        <f t="shared" ref="G9" si="0">E9*70%</f>
        <v>5180000</v>
      </c>
      <c r="H9" s="13">
        <v>4</v>
      </c>
      <c r="I9" s="20">
        <f>E9*50%</f>
        <v>3700000</v>
      </c>
      <c r="J9" s="14">
        <f t="shared" ref="J9" si="1">D9+F9+H9</f>
        <v>31</v>
      </c>
      <c r="K9" s="20">
        <f t="shared" ref="K9:K11" si="2">D9*E9+F9*G9+H9*I9</f>
        <v>196840000</v>
      </c>
      <c r="L9" s="9"/>
      <c r="M9" s="9"/>
    </row>
    <row r="10" spans="1:13" ht="17.25" customHeight="1" x14ac:dyDescent="0.25">
      <c r="A10" s="4">
        <f>A9+1</f>
        <v>2</v>
      </c>
      <c r="B10" s="4" t="s">
        <v>221</v>
      </c>
      <c r="C10" s="148">
        <v>19500000</v>
      </c>
      <c r="D10" s="11">
        <v>23</v>
      </c>
      <c r="E10" s="7">
        <f>C10/10*4</f>
        <v>7800000</v>
      </c>
      <c r="F10" s="14">
        <f>11+1+2</f>
        <v>14</v>
      </c>
      <c r="G10" s="20">
        <f t="shared" ref="G10" si="3">E10*70%</f>
        <v>5460000</v>
      </c>
      <c r="H10" s="13">
        <v>3</v>
      </c>
      <c r="I10" s="20">
        <f>E10*50%</f>
        <v>3900000</v>
      </c>
      <c r="J10" s="14">
        <f t="shared" ref="J10" si="4">D10+F10+H10</f>
        <v>40</v>
      </c>
      <c r="K10" s="20">
        <f t="shared" si="2"/>
        <v>267540000</v>
      </c>
      <c r="L10" s="9"/>
      <c r="M10" s="9"/>
    </row>
    <row r="11" spans="1:13" ht="17.25" customHeight="1" x14ac:dyDescent="0.25">
      <c r="A11" s="4">
        <f>A10+1</f>
        <v>3</v>
      </c>
      <c r="B11" s="4" t="s">
        <v>338</v>
      </c>
      <c r="C11" s="148">
        <v>25000000</v>
      </c>
      <c r="D11" s="11">
        <f>8+1+1+1</f>
        <v>11</v>
      </c>
      <c r="E11" s="7">
        <f>C11/10*4</f>
        <v>10000000</v>
      </c>
      <c r="F11" s="14">
        <v>8</v>
      </c>
      <c r="G11" s="20">
        <f t="shared" ref="G11" si="5">E11*70%</f>
        <v>7000000</v>
      </c>
      <c r="H11" s="13">
        <v>2</v>
      </c>
      <c r="I11" s="20">
        <f>E11*50%</f>
        <v>5000000</v>
      </c>
      <c r="J11" s="14">
        <f t="shared" ref="J11" si="6">D11+F11+H11</f>
        <v>21</v>
      </c>
      <c r="K11" s="20">
        <f t="shared" si="2"/>
        <v>176000000</v>
      </c>
      <c r="L11" s="9"/>
      <c r="M11" s="9"/>
    </row>
    <row r="12" spans="1:13" ht="17.25" customHeight="1" x14ac:dyDescent="0.25">
      <c r="A12" s="4">
        <f>A11+1</f>
        <v>4</v>
      </c>
      <c r="B12" s="4" t="s">
        <v>446</v>
      </c>
      <c r="C12" s="148">
        <v>28000000</v>
      </c>
      <c r="D12" s="11">
        <v>15</v>
      </c>
      <c r="E12" s="7">
        <f>C12/10*4</f>
        <v>11200000</v>
      </c>
      <c r="F12" s="14">
        <v>2</v>
      </c>
      <c r="G12" s="20">
        <f t="shared" ref="G12" si="7">E12*70%</f>
        <v>7839999.9999999991</v>
      </c>
      <c r="H12" s="13">
        <v>1</v>
      </c>
      <c r="I12" s="20">
        <f>E12*50%</f>
        <v>5600000</v>
      </c>
      <c r="J12" s="14">
        <f t="shared" ref="J12" si="8">D12+F12+H12</f>
        <v>18</v>
      </c>
      <c r="K12" s="20">
        <f t="shared" ref="K12" si="9">D12*E12+F12*G12+H12*I12</f>
        <v>189280000</v>
      </c>
      <c r="L12" s="9"/>
      <c r="M12" s="9"/>
    </row>
    <row r="13" spans="1:13" s="22" customFormat="1" ht="17.25" customHeight="1" x14ac:dyDescent="0.25">
      <c r="A13" s="4"/>
      <c r="B13" s="5" t="s">
        <v>12</v>
      </c>
      <c r="C13" s="5"/>
      <c r="D13" s="12">
        <f>SUM(D9:D12)</f>
        <v>68</v>
      </c>
      <c r="E13" s="12"/>
      <c r="F13" s="12">
        <f t="shared" ref="F13:K13" si="10">SUM(F9:F12)</f>
        <v>32</v>
      </c>
      <c r="G13" s="12"/>
      <c r="H13" s="12">
        <f t="shared" si="10"/>
        <v>10</v>
      </c>
      <c r="I13" s="12"/>
      <c r="J13" s="12">
        <f t="shared" si="10"/>
        <v>110</v>
      </c>
      <c r="K13" s="8">
        <f t="shared" si="10"/>
        <v>829660000</v>
      </c>
      <c r="L13" s="24">
        <f>K20</f>
        <v>675180000</v>
      </c>
      <c r="M13" s="24">
        <f>K13-L13</f>
        <v>154480000</v>
      </c>
    </row>
    <row r="14" spans="1:13" s="146" customFormat="1" ht="30.75" customHeight="1" x14ac:dyDescent="0.25">
      <c r="A14" s="147" t="s">
        <v>372</v>
      </c>
      <c r="B14" s="194" t="s">
        <v>445</v>
      </c>
      <c r="C14" s="194"/>
      <c r="D14" s="194"/>
      <c r="E14" s="194"/>
      <c r="F14" s="194"/>
      <c r="G14" s="194"/>
      <c r="H14" s="194"/>
      <c r="I14" s="194"/>
      <c r="J14" s="194"/>
      <c r="K14" s="194"/>
      <c r="L14" s="194"/>
      <c r="M14" s="194"/>
    </row>
    <row r="15" spans="1:13" ht="18" customHeight="1" x14ac:dyDescent="0.25">
      <c r="A15" s="183" t="s">
        <v>39</v>
      </c>
      <c r="B15" s="183" t="s">
        <v>51</v>
      </c>
      <c r="C15" s="186" t="s">
        <v>298</v>
      </c>
      <c r="D15" s="178" t="s">
        <v>36</v>
      </c>
      <c r="E15" s="180"/>
      <c r="F15" s="189" t="s">
        <v>37</v>
      </c>
      <c r="G15" s="190"/>
      <c r="H15" s="189" t="s">
        <v>38</v>
      </c>
      <c r="I15" s="190"/>
      <c r="J15" s="189" t="s">
        <v>40</v>
      </c>
      <c r="K15" s="190"/>
    </row>
    <row r="16" spans="1:13" ht="18" customHeight="1" x14ac:dyDescent="0.25">
      <c r="A16" s="184"/>
      <c r="B16" s="184"/>
      <c r="C16" s="187"/>
      <c r="D16" s="191" t="s">
        <v>444</v>
      </c>
      <c r="E16" s="192"/>
      <c r="F16" s="192"/>
      <c r="G16" s="192"/>
      <c r="H16" s="192"/>
      <c r="I16" s="192"/>
      <c r="J16" s="192"/>
      <c r="K16" s="193"/>
    </row>
    <row r="17" spans="1:13" ht="18" customHeight="1" x14ac:dyDescent="0.25">
      <c r="A17" s="185"/>
      <c r="B17" s="185"/>
      <c r="C17" s="188"/>
      <c r="D17" s="57" t="s">
        <v>294</v>
      </c>
      <c r="E17" s="57" t="s">
        <v>52</v>
      </c>
      <c r="F17" s="57" t="s">
        <v>294</v>
      </c>
      <c r="G17" s="57" t="s">
        <v>53</v>
      </c>
      <c r="H17" s="57" t="s">
        <v>294</v>
      </c>
      <c r="I17" s="57" t="s">
        <v>53</v>
      </c>
      <c r="J17" s="57" t="s">
        <v>294</v>
      </c>
      <c r="K17" s="142" t="s">
        <v>41</v>
      </c>
    </row>
    <row r="18" spans="1:13" s="23" customFormat="1" ht="60.75" customHeight="1" x14ac:dyDescent="0.25">
      <c r="A18" s="4">
        <f>A17+1</f>
        <v>1</v>
      </c>
      <c r="B18" s="152" t="s">
        <v>292</v>
      </c>
      <c r="C18" s="6">
        <f>1410000*10</f>
        <v>14100000</v>
      </c>
      <c r="D18" s="11">
        <v>65</v>
      </c>
      <c r="E18" s="7">
        <f>C18/2</f>
        <v>7050000</v>
      </c>
      <c r="F18" s="11">
        <v>28</v>
      </c>
      <c r="G18" s="20">
        <f>E18*70%</f>
        <v>4935000</v>
      </c>
      <c r="H18" s="11">
        <v>10</v>
      </c>
      <c r="I18" s="20">
        <f>E18*50%</f>
        <v>3525000</v>
      </c>
      <c r="J18" s="14">
        <f>D18+F18+H18</f>
        <v>103</v>
      </c>
      <c r="K18" s="20">
        <f>D18*E18+F18*G18+H18*I18</f>
        <v>631680000</v>
      </c>
      <c r="L18" s="15"/>
      <c r="M18" s="15"/>
    </row>
    <row r="19" spans="1:13" s="23" customFormat="1" ht="101.25" customHeight="1" x14ac:dyDescent="0.25">
      <c r="A19" s="4">
        <f>A18+1</f>
        <v>2</v>
      </c>
      <c r="B19" s="157" t="s">
        <v>439</v>
      </c>
      <c r="C19" s="6">
        <f>1500000*10</f>
        <v>15000000</v>
      </c>
      <c r="D19" s="11">
        <v>3</v>
      </c>
      <c r="E19" s="7">
        <f>C19/2</f>
        <v>7500000</v>
      </c>
      <c r="F19" s="11">
        <v>4</v>
      </c>
      <c r="G19" s="20">
        <f>E19*70%</f>
        <v>5250000</v>
      </c>
      <c r="H19" s="11"/>
      <c r="I19" s="20">
        <f>E19*50%</f>
        <v>3750000</v>
      </c>
      <c r="J19" s="14">
        <f>D19+F19+H19</f>
        <v>7</v>
      </c>
      <c r="K19" s="20">
        <f>D19*E19+F19*G19+H19*I19</f>
        <v>43500000</v>
      </c>
      <c r="L19" s="15"/>
      <c r="M19" s="15"/>
    </row>
    <row r="20" spans="1:13" ht="16.5" customHeight="1" x14ac:dyDescent="0.25">
      <c r="A20" s="9"/>
      <c r="B20" s="5" t="s">
        <v>12</v>
      </c>
      <c r="C20" s="5"/>
      <c r="D20" s="12">
        <f>SUM(D18:D19)</f>
        <v>68</v>
      </c>
      <c r="E20" s="12"/>
      <c r="F20" s="12">
        <f>SUM(F18:F19)</f>
        <v>32</v>
      </c>
      <c r="G20" s="12"/>
      <c r="H20" s="12">
        <f>SUM(H18:H19)</f>
        <v>10</v>
      </c>
      <c r="I20" s="12"/>
      <c r="J20" s="12">
        <f>SUM(J18:J19)</f>
        <v>110</v>
      </c>
      <c r="K20" s="8">
        <f>SUM(K18:K19)</f>
        <v>675180000</v>
      </c>
      <c r="L20" s="25"/>
      <c r="M20" s="25"/>
    </row>
    <row r="21" spans="1:13" ht="20.25" customHeight="1" x14ac:dyDescent="0.25">
      <c r="F21" s="181" t="s">
        <v>441</v>
      </c>
      <c r="G21" s="181"/>
      <c r="H21" s="181"/>
      <c r="I21" s="181"/>
      <c r="J21" s="181"/>
      <c r="K21" s="181"/>
    </row>
    <row r="22" spans="1:13" ht="18" customHeight="1" x14ac:dyDescent="0.25">
      <c r="F22" s="182" t="s">
        <v>296</v>
      </c>
      <c r="G22" s="182"/>
      <c r="H22" s="182"/>
      <c r="I22" s="182"/>
      <c r="J22" s="182"/>
      <c r="K22" s="182"/>
    </row>
    <row r="23" spans="1:13" ht="18.75" customHeight="1" x14ac:dyDescent="0.25">
      <c r="F23" s="182"/>
      <c r="G23" s="182"/>
      <c r="H23" s="182"/>
      <c r="I23" s="182"/>
      <c r="J23" s="182"/>
      <c r="K23" s="182"/>
    </row>
    <row r="24" spans="1:13" ht="19.5" customHeight="1" x14ac:dyDescent="0.25">
      <c r="F24" s="56"/>
      <c r="G24" s="56"/>
      <c r="H24" s="56"/>
      <c r="I24" s="56"/>
      <c r="J24" s="56"/>
      <c r="K24" s="56"/>
    </row>
    <row r="25" spans="1:13" ht="19.5" customHeight="1" x14ac:dyDescent="0.25">
      <c r="F25" s="56"/>
      <c r="G25" s="56"/>
      <c r="H25" s="56"/>
      <c r="I25" s="56"/>
      <c r="J25" s="56"/>
      <c r="K25" s="56"/>
    </row>
    <row r="26" spans="1:13" ht="19.5" customHeight="1" x14ac:dyDescent="0.25">
      <c r="F26" s="195" t="s">
        <v>442</v>
      </c>
      <c r="G26" s="195"/>
      <c r="H26" s="195"/>
      <c r="I26" s="195"/>
      <c r="J26" s="195"/>
      <c r="K26" s="195"/>
    </row>
  </sheetData>
  <mergeCells count="27">
    <mergeCell ref="F26:K26"/>
    <mergeCell ref="A1:E1"/>
    <mergeCell ref="A2:E2"/>
    <mergeCell ref="G2:M2"/>
    <mergeCell ref="G1:M1"/>
    <mergeCell ref="J15:K15"/>
    <mergeCell ref="A4:M4"/>
    <mergeCell ref="A6:A8"/>
    <mergeCell ref="B6:B8"/>
    <mergeCell ref="C6:C8"/>
    <mergeCell ref="D6:E6"/>
    <mergeCell ref="F6:G6"/>
    <mergeCell ref="H6:I6"/>
    <mergeCell ref="J6:K6"/>
    <mergeCell ref="L6:L8"/>
    <mergeCell ref="M6:M8"/>
    <mergeCell ref="D7:K7"/>
    <mergeCell ref="F21:K21"/>
    <mergeCell ref="F22:K23"/>
    <mergeCell ref="A15:A17"/>
    <mergeCell ref="B15:B17"/>
    <mergeCell ref="C15:C17"/>
    <mergeCell ref="D15:E15"/>
    <mergeCell ref="F15:G15"/>
    <mergeCell ref="H15:I15"/>
    <mergeCell ref="D16:K16"/>
    <mergeCell ref="B14:M14"/>
  </mergeCells>
  <pageMargins left="0.31496062992125984" right="0.19685039370078741" top="0.39370078740157483" bottom="0.11811023622047245" header="0.31496062992125984" footer="0.11811023622047245"/>
  <pageSetup paperSize="9" orientation="landscape" r:id="rId1"/>
  <headerFooter differentFirst="1">
    <oddHeader>&amp;C&amp;"Times New Roman,Thường"&amp;12&amp;P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KY3_2024_NĐ81_Hop</vt:lpstr>
      <vt:lpstr>BTH_NĐ81</vt:lpstr>
      <vt:lpstr>BTH_NĐ81!Print_Area</vt:lpstr>
      <vt:lpstr>KY3_2024_NĐ81_Hop!Print_Area</vt:lpstr>
      <vt:lpstr>KY3_2024_NĐ81_Hop!Print_Titles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Thái Thị Lan Anh</cp:lastModifiedBy>
  <cp:lastPrinted>2024-10-24T03:39:20Z</cp:lastPrinted>
  <dcterms:created xsi:type="dcterms:W3CDTF">2016-08-23T07:45:51Z</dcterms:created>
  <dcterms:modified xsi:type="dcterms:W3CDTF">2024-10-25T09:26:40Z</dcterms:modified>
</cp:coreProperties>
</file>